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35" windowHeight="7260" tabRatio="790"/>
  </bookViews>
  <sheets>
    <sheet name="все подпрограммы" sheetId="12" r:id="rId1"/>
    <sheet name="свод" sheetId="7" r:id="rId2"/>
  </sheets>
  <definedNames>
    <definedName name="_xlnm.Print_Titles" localSheetId="0">'все подпрограммы'!$6:$8</definedName>
    <definedName name="_xlnm.Print_Area" localSheetId="0">'все подпрограммы'!$A$1:$K$260</definedName>
    <definedName name="_xlnm.Print_Area" localSheetId="1">свод!$A$1:$K$35</definedName>
  </definedNames>
  <calcPr calcId="145621"/>
</workbook>
</file>

<file path=xl/calcChain.xml><?xml version="1.0" encoding="utf-8"?>
<calcChain xmlns="http://schemas.openxmlformats.org/spreadsheetml/2006/main">
  <c r="G38" i="12" l="1"/>
  <c r="G39" i="12"/>
  <c r="G37" i="12"/>
  <c r="I68" i="12"/>
  <c r="H68" i="12"/>
  <c r="G68" i="12"/>
  <c r="D68" i="12" s="1"/>
  <c r="F68" i="12"/>
  <c r="E68" i="12"/>
  <c r="D67" i="12"/>
  <c r="D66" i="12"/>
  <c r="D65" i="12"/>
  <c r="F118" i="12"/>
  <c r="G118" i="12"/>
  <c r="E118" i="12"/>
  <c r="E134" i="12"/>
  <c r="F134" i="12"/>
  <c r="D118" i="12" l="1"/>
  <c r="D134" i="12" s="1"/>
  <c r="D163" i="12"/>
  <c r="G119" i="12"/>
  <c r="G120" i="12"/>
  <c r="D133" i="12"/>
  <c r="D132" i="12"/>
  <c r="D131" i="12"/>
  <c r="D47" i="12"/>
  <c r="G198" i="12" l="1"/>
  <c r="F198" i="12" l="1"/>
  <c r="D198" i="12" s="1"/>
  <c r="F199" i="12"/>
  <c r="F200" i="12"/>
  <c r="G199" i="12"/>
  <c r="G200" i="12"/>
  <c r="I205" i="12"/>
  <c r="H205" i="12"/>
  <c r="G205" i="12"/>
  <c r="F205" i="12"/>
  <c r="E205" i="12"/>
  <c r="D204" i="12"/>
  <c r="D203" i="12"/>
  <c r="D202" i="12"/>
  <c r="I201" i="12"/>
  <c r="H201" i="12"/>
  <c r="E201" i="12"/>
  <c r="D199" i="12" l="1"/>
  <c r="F201" i="12"/>
  <c r="G201" i="12"/>
  <c r="D200" i="12"/>
  <c r="D205" i="12"/>
  <c r="D218" i="12"/>
  <c r="D219" i="12"/>
  <c r="D217" i="12"/>
  <c r="D201" i="12" l="1"/>
  <c r="G15" i="12"/>
  <c r="G16" i="12"/>
  <c r="G14" i="12"/>
  <c r="D25" i="12"/>
  <c r="I28" i="12"/>
  <c r="H28" i="12"/>
  <c r="G28" i="12"/>
  <c r="F28" i="12"/>
  <c r="E28" i="12"/>
  <c r="D27" i="12"/>
  <c r="D26" i="12"/>
  <c r="D28" i="12" l="1"/>
  <c r="D128" i="12"/>
  <c r="D129" i="12"/>
  <c r="D130" i="12"/>
  <c r="D154" i="12"/>
  <c r="D157" i="12"/>
  <c r="D160" i="12"/>
  <c r="D166" i="12"/>
  <c r="D169" i="12"/>
  <c r="D172" i="12"/>
  <c r="D175" i="12"/>
  <c r="D178" i="12"/>
  <c r="D182" i="12"/>
  <c r="D186" i="12"/>
  <c r="D190" i="12"/>
  <c r="D194" i="12"/>
  <c r="G250" i="12" l="1"/>
  <c r="G249" i="12"/>
  <c r="G150" i="12"/>
  <c r="G206" i="12" s="1"/>
  <c r="G105" i="12"/>
  <c r="G69" i="12"/>
  <c r="H37" i="12"/>
  <c r="I37" i="12"/>
  <c r="H38" i="12"/>
  <c r="I38" i="12"/>
  <c r="H39" i="12"/>
  <c r="I39" i="12"/>
  <c r="E38" i="12"/>
  <c r="F38" i="12"/>
  <c r="E39" i="12"/>
  <c r="F39" i="12"/>
  <c r="F37" i="12"/>
  <c r="E37" i="12"/>
  <c r="D37" i="12" l="1"/>
  <c r="I64" i="12"/>
  <c r="H64" i="12"/>
  <c r="G64" i="12"/>
  <c r="F64" i="12"/>
  <c r="E64" i="12"/>
  <c r="D63" i="12"/>
  <c r="D62" i="12"/>
  <c r="D61" i="12"/>
  <c r="I60" i="12"/>
  <c r="H60" i="12"/>
  <c r="G60" i="12"/>
  <c r="F60" i="12"/>
  <c r="E60" i="12"/>
  <c r="D59" i="12"/>
  <c r="D58" i="12"/>
  <c r="D57" i="12"/>
  <c r="I56" i="12"/>
  <c r="H56" i="12"/>
  <c r="G56" i="12"/>
  <c r="F56" i="12"/>
  <c r="E56" i="12"/>
  <c r="D55" i="12"/>
  <c r="D54" i="12"/>
  <c r="D53" i="12"/>
  <c r="I52" i="12"/>
  <c r="H52" i="12"/>
  <c r="G52" i="12"/>
  <c r="F52" i="12"/>
  <c r="E52" i="12"/>
  <c r="D51" i="12"/>
  <c r="D50" i="12"/>
  <c r="D49" i="12"/>
  <c r="I48" i="12"/>
  <c r="H48" i="12"/>
  <c r="G48" i="12"/>
  <c r="F48" i="12"/>
  <c r="E48" i="12"/>
  <c r="D46" i="12"/>
  <c r="D45" i="12"/>
  <c r="I44" i="12"/>
  <c r="I40" i="12" s="1"/>
  <c r="H44" i="12"/>
  <c r="H40" i="12" s="1"/>
  <c r="G44" i="12"/>
  <c r="G40" i="12" s="1"/>
  <c r="F44" i="12"/>
  <c r="F40" i="12" s="1"/>
  <c r="E44" i="12"/>
  <c r="E40" i="12" s="1"/>
  <c r="D43" i="12"/>
  <c r="D42" i="12"/>
  <c r="D41" i="12"/>
  <c r="D39" i="12"/>
  <c r="I36" i="12"/>
  <c r="H36" i="12"/>
  <c r="G36" i="12"/>
  <c r="F36" i="12"/>
  <c r="E36" i="12"/>
  <c r="D35" i="12"/>
  <c r="D34" i="12"/>
  <c r="D33" i="12"/>
  <c r="I32" i="12"/>
  <c r="H32" i="12"/>
  <c r="F32" i="12"/>
  <c r="E32" i="12"/>
  <c r="D31" i="12"/>
  <c r="D30" i="12"/>
  <c r="G32" i="12"/>
  <c r="I23" i="12"/>
  <c r="H23" i="12"/>
  <c r="G23" i="12"/>
  <c r="F23" i="12"/>
  <c r="E23" i="12"/>
  <c r="D23" i="12" s="1"/>
  <c r="D22" i="12"/>
  <c r="D21" i="12"/>
  <c r="D20" i="12"/>
  <c r="I16" i="12"/>
  <c r="I71" i="12" s="1"/>
  <c r="H16" i="12"/>
  <c r="H71" i="12" s="1"/>
  <c r="G71" i="12"/>
  <c r="G14" i="7" s="1"/>
  <c r="F16" i="12"/>
  <c r="F71" i="12" s="1"/>
  <c r="E16" i="12"/>
  <c r="E71" i="12" s="1"/>
  <c r="I15" i="12"/>
  <c r="I70" i="12" s="1"/>
  <c r="H15" i="12"/>
  <c r="H70" i="12" s="1"/>
  <c r="G70" i="12"/>
  <c r="G13" i="7" s="1"/>
  <c r="F15" i="12"/>
  <c r="F70" i="12" s="1"/>
  <c r="E15" i="12"/>
  <c r="E70" i="12" s="1"/>
  <c r="I14" i="12"/>
  <c r="I69" i="12" s="1"/>
  <c r="H14" i="12"/>
  <c r="F14" i="12"/>
  <c r="E14" i="12"/>
  <c r="E69" i="12" s="1"/>
  <c r="D56" i="12" l="1"/>
  <c r="D64" i="12"/>
  <c r="D48" i="12"/>
  <c r="G72" i="12"/>
  <c r="D52" i="12"/>
  <c r="F17" i="12"/>
  <c r="H17" i="12"/>
  <c r="D36" i="12"/>
  <c r="D38" i="12"/>
  <c r="D40" i="12" s="1"/>
  <c r="I72" i="12"/>
  <c r="D14" i="12"/>
  <c r="D15" i="12"/>
  <c r="D16" i="12"/>
  <c r="D32" i="12"/>
  <c r="D44" i="12"/>
  <c r="D60" i="12"/>
  <c r="H14" i="7"/>
  <c r="H13" i="7"/>
  <c r="I14" i="7"/>
  <c r="I13" i="7"/>
  <c r="I12" i="7"/>
  <c r="D70" i="12"/>
  <c r="D71" i="12"/>
  <c r="E12" i="7"/>
  <c r="F14" i="7"/>
  <c r="E13" i="7"/>
  <c r="G12" i="7"/>
  <c r="E14" i="7"/>
  <c r="F13" i="7"/>
  <c r="E72" i="12"/>
  <c r="E17" i="12"/>
  <c r="G17" i="12"/>
  <c r="I17" i="12"/>
  <c r="D29" i="12"/>
  <c r="F69" i="12"/>
  <c r="H69" i="12"/>
  <c r="I251" i="12"/>
  <c r="I30" i="7" s="1"/>
  <c r="H251" i="12"/>
  <c r="H30" i="7" s="1"/>
  <c r="G251" i="12"/>
  <c r="G252" i="12" s="1"/>
  <c r="F251" i="12"/>
  <c r="F30" i="7" s="1"/>
  <c r="E251" i="12"/>
  <c r="I250" i="12"/>
  <c r="I29" i="7" s="1"/>
  <c r="H250" i="12"/>
  <c r="H29" i="7" s="1"/>
  <c r="F250" i="12"/>
  <c r="F29" i="7" s="1"/>
  <c r="E250" i="12"/>
  <c r="I249" i="12"/>
  <c r="H249" i="12"/>
  <c r="F249" i="12"/>
  <c r="E249" i="12"/>
  <c r="I248" i="12"/>
  <c r="H248" i="12"/>
  <c r="G248" i="12"/>
  <c r="F248" i="12"/>
  <c r="E248" i="12"/>
  <c r="D247" i="12"/>
  <c r="D246" i="12"/>
  <c r="D245" i="12"/>
  <c r="I244" i="12"/>
  <c r="H244" i="12"/>
  <c r="G244" i="12"/>
  <c r="F244" i="12"/>
  <c r="E244" i="12"/>
  <c r="D243" i="12"/>
  <c r="D242" i="12"/>
  <c r="D241" i="12"/>
  <c r="I240" i="12"/>
  <c r="H240" i="12"/>
  <c r="G240" i="12"/>
  <c r="F240" i="12"/>
  <c r="E240" i="12"/>
  <c r="D239" i="12"/>
  <c r="D238" i="12"/>
  <c r="D237" i="12"/>
  <c r="I236" i="12"/>
  <c r="H236" i="12"/>
  <c r="G236" i="12"/>
  <c r="F236" i="12"/>
  <c r="E236" i="12"/>
  <c r="D235" i="12"/>
  <c r="D234" i="12"/>
  <c r="D233" i="12"/>
  <c r="I232" i="12"/>
  <c r="H232" i="12"/>
  <c r="G232" i="12"/>
  <c r="F232" i="12"/>
  <c r="E232" i="12"/>
  <c r="D231" i="12"/>
  <c r="D230" i="12"/>
  <c r="D229" i="12"/>
  <c r="G228" i="12"/>
  <c r="F228" i="12"/>
  <c r="E228" i="12"/>
  <c r="D228" i="12"/>
  <c r="I224" i="12"/>
  <c r="H224" i="12"/>
  <c r="G224" i="12"/>
  <c r="F224" i="12"/>
  <c r="E224" i="12"/>
  <c r="D223" i="12"/>
  <c r="D222" i="12"/>
  <c r="D221" i="12"/>
  <c r="I220" i="12"/>
  <c r="H220" i="12"/>
  <c r="G220" i="12"/>
  <c r="F220" i="12"/>
  <c r="E220" i="12"/>
  <c r="I216" i="12"/>
  <c r="H216" i="12"/>
  <c r="G216" i="12"/>
  <c r="F216" i="12"/>
  <c r="E216" i="12"/>
  <c r="D215" i="12"/>
  <c r="D214" i="12"/>
  <c r="D213" i="12"/>
  <c r="D236" i="12" l="1"/>
  <c r="G29" i="7"/>
  <c r="G30" i="7"/>
  <c r="D220" i="12"/>
  <c r="D224" i="12"/>
  <c r="D216" i="12"/>
  <c r="D244" i="12"/>
  <c r="D248" i="12"/>
  <c r="D232" i="12"/>
  <c r="D240" i="12"/>
  <c r="E252" i="12"/>
  <c r="E28" i="7"/>
  <c r="G28" i="7"/>
  <c r="I252" i="12"/>
  <c r="I28" i="7"/>
  <c r="D251" i="12"/>
  <c r="E30" i="7"/>
  <c r="F252" i="12"/>
  <c r="F28" i="7"/>
  <c r="H252" i="12"/>
  <c r="H28" i="7"/>
  <c r="D250" i="12"/>
  <c r="E29" i="7"/>
  <c r="H72" i="12"/>
  <c r="H12" i="7"/>
  <c r="F72" i="12"/>
  <c r="F12" i="7"/>
  <c r="D69" i="12"/>
  <c r="D17" i="12"/>
  <c r="D252" i="12"/>
  <c r="D249" i="12"/>
  <c r="D29" i="7" l="1"/>
  <c r="D72" i="12"/>
  <c r="I197" i="12"/>
  <c r="H197" i="12"/>
  <c r="G197" i="12"/>
  <c r="F197" i="12"/>
  <c r="E197" i="12"/>
  <c r="D196" i="12"/>
  <c r="D195" i="12"/>
  <c r="I193" i="12"/>
  <c r="H193" i="12"/>
  <c r="G193" i="12"/>
  <c r="F193" i="12"/>
  <c r="E193" i="12"/>
  <c r="D192" i="12"/>
  <c r="D191" i="12"/>
  <c r="I189" i="12"/>
  <c r="H189" i="12"/>
  <c r="G189" i="12"/>
  <c r="F189" i="12"/>
  <c r="E189" i="12"/>
  <c r="D188" i="12"/>
  <c r="D187" i="12"/>
  <c r="I185" i="12"/>
  <c r="H185" i="12"/>
  <c r="G185" i="12"/>
  <c r="F185" i="12"/>
  <c r="E185" i="12"/>
  <c r="D185" i="12" s="1"/>
  <c r="D184" i="12"/>
  <c r="D183" i="12"/>
  <c r="I181" i="12"/>
  <c r="H181" i="12"/>
  <c r="G181" i="12"/>
  <c r="F181" i="12"/>
  <c r="E181" i="12"/>
  <c r="D180" i="12"/>
  <c r="D179" i="12"/>
  <c r="D177" i="12"/>
  <c r="D176" i="12"/>
  <c r="D174" i="12"/>
  <c r="D173" i="12"/>
  <c r="D171" i="12"/>
  <c r="D170" i="12"/>
  <c r="D168" i="12"/>
  <c r="D167" i="12"/>
  <c r="D165" i="12"/>
  <c r="D164" i="12"/>
  <c r="D162" i="12"/>
  <c r="D161" i="12"/>
  <c r="D159" i="12"/>
  <c r="D158" i="12"/>
  <c r="D156" i="12"/>
  <c r="D155" i="12"/>
  <c r="I152" i="12"/>
  <c r="H152" i="12"/>
  <c r="G152" i="12"/>
  <c r="G208" i="12" s="1"/>
  <c r="F152" i="12"/>
  <c r="F208" i="12" s="1"/>
  <c r="E152" i="12"/>
  <c r="E208" i="12" s="1"/>
  <c r="I151" i="12"/>
  <c r="H151" i="12"/>
  <c r="G151" i="12"/>
  <c r="G207" i="12" s="1"/>
  <c r="F151" i="12"/>
  <c r="F207" i="12" s="1"/>
  <c r="E151" i="12"/>
  <c r="E207" i="12" s="1"/>
  <c r="I150" i="12"/>
  <c r="I206" i="12" s="1"/>
  <c r="H150" i="12"/>
  <c r="H206" i="12" s="1"/>
  <c r="F150" i="12"/>
  <c r="F206" i="12" s="1"/>
  <c r="D206" i="12" s="1"/>
  <c r="E150" i="12"/>
  <c r="E206" i="12" s="1"/>
  <c r="I149" i="12"/>
  <c r="H149" i="12"/>
  <c r="G149" i="12"/>
  <c r="F149" i="12"/>
  <c r="E149" i="12"/>
  <c r="D148" i="12"/>
  <c r="D147" i="12"/>
  <c r="D146" i="12"/>
  <c r="I142" i="12"/>
  <c r="H142" i="12"/>
  <c r="G142" i="12"/>
  <c r="F142" i="12"/>
  <c r="E142" i="12"/>
  <c r="D141" i="12"/>
  <c r="D140" i="12"/>
  <c r="D139" i="12"/>
  <c r="I136" i="12"/>
  <c r="I22" i="7" s="1"/>
  <c r="H136" i="12"/>
  <c r="H22" i="7" s="1"/>
  <c r="I135" i="12"/>
  <c r="I21" i="7" s="1"/>
  <c r="H135" i="12"/>
  <c r="H21" i="7" s="1"/>
  <c r="D127" i="12"/>
  <c r="D126" i="12"/>
  <c r="D125" i="12"/>
  <c r="D124" i="12"/>
  <c r="D123" i="12"/>
  <c r="D122" i="12"/>
  <c r="F120" i="12"/>
  <c r="F136" i="12" s="1"/>
  <c r="F22" i="7" s="1"/>
  <c r="E120" i="12"/>
  <c r="E136" i="12" s="1"/>
  <c r="E22" i="7" s="1"/>
  <c r="F119" i="12"/>
  <c r="F135" i="12" s="1"/>
  <c r="F21" i="7" s="1"/>
  <c r="E119" i="12"/>
  <c r="E135" i="12" s="1"/>
  <c r="E21" i="7" s="1"/>
  <c r="I118" i="12"/>
  <c r="I134" i="12" s="1"/>
  <c r="I20" i="7" s="1"/>
  <c r="H118" i="12"/>
  <c r="H121" i="12" s="1"/>
  <c r="I104" i="12"/>
  <c r="H104" i="12"/>
  <c r="G104" i="12"/>
  <c r="F104" i="12"/>
  <c r="E104" i="12"/>
  <c r="D103" i="12"/>
  <c r="D102" i="12"/>
  <c r="D101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I83" i="12"/>
  <c r="I107" i="12" s="1"/>
  <c r="H83" i="12"/>
  <c r="H107" i="12" s="1"/>
  <c r="G83" i="12"/>
  <c r="G107" i="12" s="1"/>
  <c r="G18" i="7" s="1"/>
  <c r="F83" i="12"/>
  <c r="F107" i="12" s="1"/>
  <c r="E83" i="12"/>
  <c r="E107" i="12" s="1"/>
  <c r="I82" i="12"/>
  <c r="I106" i="12" s="1"/>
  <c r="H82" i="12"/>
  <c r="H106" i="12" s="1"/>
  <c r="G82" i="12"/>
  <c r="G106" i="12" s="1"/>
  <c r="G17" i="7" s="1"/>
  <c r="F82" i="12"/>
  <c r="F106" i="12" s="1"/>
  <c r="E82" i="12"/>
  <c r="E106" i="12" s="1"/>
  <c r="I81" i="12"/>
  <c r="I105" i="12" s="1"/>
  <c r="H81" i="12"/>
  <c r="F81" i="12"/>
  <c r="E81" i="12"/>
  <c r="E105" i="12" s="1"/>
  <c r="E20" i="7" l="1"/>
  <c r="D81" i="12"/>
  <c r="F25" i="7"/>
  <c r="H207" i="12"/>
  <c r="H25" i="7" s="1"/>
  <c r="E26" i="7"/>
  <c r="I208" i="12"/>
  <c r="I26" i="7" s="1"/>
  <c r="D82" i="12"/>
  <c r="D106" i="12" s="1"/>
  <c r="D105" i="12"/>
  <c r="D83" i="12"/>
  <c r="D107" i="12" s="1"/>
  <c r="D150" i="12"/>
  <c r="E25" i="7"/>
  <c r="I207" i="12"/>
  <c r="I25" i="7" s="1"/>
  <c r="F26" i="7"/>
  <c r="H208" i="12"/>
  <c r="H26" i="7" s="1"/>
  <c r="D189" i="12"/>
  <c r="G135" i="12"/>
  <c r="D119" i="12"/>
  <c r="D135" i="12" s="1"/>
  <c r="G136" i="12"/>
  <c r="D120" i="12"/>
  <c r="D136" i="12" s="1"/>
  <c r="G134" i="12"/>
  <c r="G253" i="12" s="1"/>
  <c r="G254" i="12"/>
  <c r="G255" i="12"/>
  <c r="D193" i="12"/>
  <c r="D197" i="12"/>
  <c r="G108" i="12"/>
  <c r="G16" i="7"/>
  <c r="I108" i="12"/>
  <c r="I16" i="7"/>
  <c r="I253" i="12"/>
  <c r="H17" i="7"/>
  <c r="H9" i="7" s="1"/>
  <c r="I18" i="7"/>
  <c r="F84" i="12"/>
  <c r="H84" i="12"/>
  <c r="E17" i="7"/>
  <c r="E254" i="12"/>
  <c r="I17" i="7"/>
  <c r="I254" i="12"/>
  <c r="F18" i="7"/>
  <c r="F255" i="12"/>
  <c r="H18" i="7"/>
  <c r="H255" i="12"/>
  <c r="D149" i="12"/>
  <c r="F209" i="12"/>
  <c r="F27" i="7" s="1"/>
  <c r="F24" i="7"/>
  <c r="H24" i="7"/>
  <c r="E108" i="12"/>
  <c r="E16" i="7"/>
  <c r="F17" i="7"/>
  <c r="F254" i="12"/>
  <c r="E18" i="7"/>
  <c r="G24" i="7"/>
  <c r="I24" i="7"/>
  <c r="G22" i="7"/>
  <c r="D22" i="7" s="1"/>
  <c r="G21" i="7"/>
  <c r="D21" i="7" s="1"/>
  <c r="G20" i="7"/>
  <c r="E137" i="12"/>
  <c r="E23" i="7" s="1"/>
  <c r="G137" i="12"/>
  <c r="G23" i="7" s="1"/>
  <c r="I137" i="12"/>
  <c r="I23" i="7" s="1"/>
  <c r="D151" i="12"/>
  <c r="D152" i="12"/>
  <c r="D104" i="12"/>
  <c r="F121" i="12"/>
  <c r="D142" i="12"/>
  <c r="D207" i="12"/>
  <c r="D181" i="12"/>
  <c r="E209" i="12"/>
  <c r="D208" i="12"/>
  <c r="D255" i="12" s="1"/>
  <c r="F153" i="12"/>
  <c r="H153" i="12"/>
  <c r="E153" i="12"/>
  <c r="G153" i="12"/>
  <c r="I153" i="12"/>
  <c r="E121" i="12"/>
  <c r="G121" i="12"/>
  <c r="I121" i="12"/>
  <c r="H134" i="12"/>
  <c r="E84" i="12"/>
  <c r="G84" i="12"/>
  <c r="I84" i="12"/>
  <c r="F105" i="12"/>
  <c r="H105" i="12"/>
  <c r="D30" i="7"/>
  <c r="I31" i="7"/>
  <c r="H31" i="7"/>
  <c r="G31" i="7"/>
  <c r="F31" i="7"/>
  <c r="D28" i="7"/>
  <c r="I15" i="7"/>
  <c r="H15" i="7"/>
  <c r="G15" i="7"/>
  <c r="F15" i="7"/>
  <c r="E15" i="7"/>
  <c r="D14" i="7"/>
  <c r="D13" i="7"/>
  <c r="D12" i="7"/>
  <c r="F10" i="7"/>
  <c r="H10" i="7" l="1"/>
  <c r="I9" i="7"/>
  <c r="F9" i="7"/>
  <c r="D253" i="12"/>
  <c r="I10" i="7"/>
  <c r="I209" i="12"/>
  <c r="I27" i="7" s="1"/>
  <c r="E255" i="12"/>
  <c r="E253" i="12"/>
  <c r="H209" i="12"/>
  <c r="H27" i="7" s="1"/>
  <c r="I255" i="12"/>
  <c r="H254" i="12"/>
  <c r="E24" i="7"/>
  <c r="D24" i="7" s="1"/>
  <c r="G209" i="12"/>
  <c r="G27" i="7" s="1"/>
  <c r="D254" i="12"/>
  <c r="G256" i="12"/>
  <c r="G8" i="7"/>
  <c r="G26" i="7"/>
  <c r="G25" i="7"/>
  <c r="H108" i="12"/>
  <c r="H16" i="7"/>
  <c r="H253" i="12"/>
  <c r="H256" i="12" s="1"/>
  <c r="F137" i="12"/>
  <c r="F23" i="7" s="1"/>
  <c r="F20" i="7"/>
  <c r="I256" i="12"/>
  <c r="F108" i="12"/>
  <c r="D108" i="12" s="1"/>
  <c r="F16" i="7"/>
  <c r="D16" i="7" s="1"/>
  <c r="F253" i="12"/>
  <c r="F256" i="12" s="1"/>
  <c r="H137" i="12"/>
  <c r="H23" i="7" s="1"/>
  <c r="H20" i="7"/>
  <c r="D209" i="12"/>
  <c r="E27" i="7"/>
  <c r="D15" i="7"/>
  <c r="E31" i="7"/>
  <c r="D31" i="7" s="1"/>
  <c r="D137" i="12"/>
  <c r="D153" i="12"/>
  <c r="D121" i="12"/>
  <c r="D84" i="12"/>
  <c r="E19" i="7"/>
  <c r="G19" i="7"/>
  <c r="I19" i="7"/>
  <c r="I8" i="7"/>
  <c r="I11" i="7" s="1"/>
  <c r="D17" i="7"/>
  <c r="E9" i="7"/>
  <c r="D18" i="7"/>
  <c r="E10" i="7"/>
  <c r="D23" i="7" l="1"/>
  <c r="E256" i="12"/>
  <c r="D256" i="12" s="1"/>
  <c r="E8" i="7"/>
  <c r="D27" i="7"/>
  <c r="D25" i="7"/>
  <c r="G9" i="7"/>
  <c r="D9" i="7" s="1"/>
  <c r="G10" i="7"/>
  <c r="D10" i="7" s="1"/>
  <c r="D26" i="7"/>
  <c r="D20" i="7"/>
  <c r="F8" i="7"/>
  <c r="H8" i="7"/>
  <c r="H11" i="7" s="1"/>
  <c r="H19" i="7"/>
  <c r="E11" i="7"/>
  <c r="G11" i="7" l="1"/>
  <c r="F19" i="7"/>
  <c r="D19" i="7" s="1"/>
  <c r="D8" i="7"/>
  <c r="F11" i="7"/>
  <c r="D11" i="7" l="1"/>
</calcChain>
</file>

<file path=xl/sharedStrings.xml><?xml version="1.0" encoding="utf-8"?>
<sst xmlns="http://schemas.openxmlformats.org/spreadsheetml/2006/main" count="544" uniqueCount="212">
  <si>
    <t xml:space="preserve"> </t>
  </si>
  <si>
    <t>Объем финансирования (тыс. рублей)</t>
  </si>
  <si>
    <t>Исполнитель</t>
  </si>
  <si>
    <t>Всего</t>
  </si>
  <si>
    <t>в том числе:</t>
  </si>
  <si>
    <t>Федеральный бюджет</t>
  </si>
  <si>
    <t>Областной бюджет</t>
  </si>
  <si>
    <t>Бюджет Городищенского муниципального района</t>
  </si>
  <si>
    <t>Бюджет поселений</t>
  </si>
  <si>
    <t>Внебюджетные источники</t>
  </si>
  <si>
    <t>Проведение аттестации рабочих мест администрации Городищенского муниципального района</t>
  </si>
  <si>
    <t>Совершенствование нормативно-правового пространства Городищенского муниципального района</t>
  </si>
  <si>
    <t>Организация информирования граждан о деятельности органов местного самоуправления Городищенского муниципального района</t>
  </si>
  <si>
    <t xml:space="preserve">Отдел по образованию администрации Городищенского муниципального района </t>
  </si>
  <si>
    <t>Комитет по управлению муниципальным имуществом администрации Городищенского муниципального района</t>
  </si>
  <si>
    <t>Отдел по культуре молодежной политике и спорту администрации Городищенского муниципального района</t>
  </si>
  <si>
    <t>Городищенская района Дума</t>
  </si>
  <si>
    <t>Контрольно-счетная палата Городищенского муниципального района</t>
  </si>
  <si>
    <t>Комитет финансов администрации Городищенского муниципального района</t>
  </si>
  <si>
    <t>Обеспечение престижности и привлекательности муниципальной службы</t>
  </si>
  <si>
    <t>Прочие мероприятия</t>
  </si>
  <si>
    <t>Мероприятие</t>
  </si>
  <si>
    <t xml:space="preserve">Срок   
реализации
</t>
  </si>
  <si>
    <t>Администрация Городищенского муниципального района</t>
  </si>
  <si>
    <t>в том числе                                                                                                                                 Администрация Городищенского муниципального района</t>
  </si>
  <si>
    <t>Материально-техническое обеспечение деятельности, всего</t>
  </si>
  <si>
    <t>2015-2017</t>
  </si>
  <si>
    <t>МКУ «УКС ТОД»</t>
  </si>
  <si>
    <t>Выплата процентов по муниципальному долгу</t>
  </si>
  <si>
    <t>Содержание МАУ "Междуречье"</t>
  </si>
  <si>
    <t>-</t>
  </si>
  <si>
    <t>Мониторинг и прогнозирование социально-экономического развития Волгоградской области</t>
  </si>
  <si>
    <t>Разработка прогнозов социально-экономического развития Волгоградской области для формирования параметров консолидированного бюджета</t>
  </si>
  <si>
    <t>Проведение мониторингов социально-экономического развития Волгоградской области</t>
  </si>
  <si>
    <t>Создание офисов многофункциональных центров предоставления государственных и муниципальных услуг на базе привлекаемых организаций</t>
  </si>
  <si>
    <t>Формирование резерва управленческих кадров Городищенского муниципального района</t>
  </si>
  <si>
    <t>Разработка паспорта Городищенского муниципального района, координация разработки паспортов поселений Городищенского муниципального района</t>
  </si>
  <si>
    <t>1.</t>
  </si>
  <si>
    <t>2.</t>
  </si>
  <si>
    <t>Формирование и реализация районной адресной инвестиционной программы на очередной год и на плановый период</t>
  </si>
  <si>
    <t>3.</t>
  </si>
  <si>
    <t>Оценка эффективности деятельности органов местного самоуправления</t>
  </si>
  <si>
    <t>Формирование ежегодного доклада Главы администрации Городищенского муниципального района о фактически достигнутых значениях показателей для оценки эффективности деятельности органов исполнительной власти за прошедший год и их планируемых значениях на 3-летний период</t>
  </si>
  <si>
    <t>Формирование ежегодного доклада Главы администрации Городищенского муниципального района о результатах работы за отчетный год</t>
  </si>
  <si>
    <t>4.</t>
  </si>
  <si>
    <t xml:space="preserve">Организация деятельности по предоставлению государственных и муниципальных услуг по принципу "одного окна" в многофункциональном центре предоставления государственных и муниципальных услуг </t>
  </si>
  <si>
    <t>Инвентаризация информационных систем, создание и ведение реестра муниципальных и немуниципальных информационных систем</t>
  </si>
  <si>
    <t>5.</t>
  </si>
  <si>
    <t>6.</t>
  </si>
  <si>
    <t>6.1.</t>
  </si>
  <si>
    <t>6.2.</t>
  </si>
  <si>
    <t>7.</t>
  </si>
  <si>
    <t>8.</t>
  </si>
  <si>
    <t>9.</t>
  </si>
  <si>
    <t>10.</t>
  </si>
  <si>
    <t>11.</t>
  </si>
  <si>
    <t>12.</t>
  </si>
  <si>
    <t>13.</t>
  </si>
  <si>
    <t>14.</t>
  </si>
  <si>
    <t>Развитие и поддержка электронной справочно-правовой системы администрации Городищенского муниципального района</t>
  </si>
  <si>
    <t>Поддержка информационных систем комплекса АЦК</t>
  </si>
  <si>
    <t>Обеспечение широкополосного доступа органов местного самоуправления Городищенского муниципального района к сети Интернет</t>
  </si>
  <si>
    <t>Комплектование рабочих мест современной компьютерной техникой</t>
  </si>
  <si>
    <t>Доукомплектование серверов и автоматизированных рабочих мест лицензионным программным обеспечением</t>
  </si>
  <si>
    <t>Разработка и реализация проекта системы защиты персональных данных в администрации Городищенского муниципального района на основе модели угроз, организационно-распорядительной документации, технического задания</t>
  </si>
  <si>
    <t xml:space="preserve">Разработка предложений по совершенствованию нормативных правовых актов, регулирующих деятельность субъектов малого и среднего предпринимательства; Проведение общественной экспертизы проектов нормативно правовых актов (рассмотрение на заседании координационного совета по развитию малого бизнеса)
</t>
  </si>
  <si>
    <t>Обеспечение информированности СМиСП  посредством публикаций информационных материалов в газете «Междуречье», на сайте администрации</t>
  </si>
  <si>
    <t>Создание информационной страницы поддержки СМиСП на сайте администрации</t>
  </si>
  <si>
    <t>Информационно-консультационная поддержка субъектов малого и среднего предпринимательства, пропаганда и популяризация предпринимательской деятельности</t>
  </si>
  <si>
    <t>Оказание юридической консультации по вопросам господдержки, по лицензированию. Помощь начинающим предпринимателям</t>
  </si>
  <si>
    <t xml:space="preserve">Развитие и поддержка малого предпринимательства </t>
  </si>
  <si>
    <t>Содействие созданию новых малых предприятий в приоритетных сферах предпринимательства. Обеспечение условий, стимулирующих создание новых СМиСП: торговли (магазинов шаговой доступности), общественного питания, придорожного сервиса, платных услуг, в.ч. бытового обслуживания, промышленности, строительства, сельского хозяйства</t>
  </si>
  <si>
    <t>Субсидирование субъектов молодежного предпринимательства</t>
  </si>
  <si>
    <t>Организация и проведение семинаров и «круглых столов»</t>
  </si>
  <si>
    <t>Подготовка, переподготовка и повышение квалификации кадров для малого и среднего предпринимательства</t>
  </si>
  <si>
    <t>Администрация Городищенского муниципального района и поселений</t>
  </si>
  <si>
    <t>Развитие выставочно-ярмарочной деятельности, в том числе праздничных мероприятий, конкурсов на повышение престижа СМиСП. Предоставление муниципальных площадей на льготных условиях для проведения выставочно-ярмарочных мероприятий</t>
  </si>
  <si>
    <t xml:space="preserve">Комитет по управлению муниципальным имуществом администрации Городищенского муниципального района </t>
  </si>
  <si>
    <t>Администрация Городищенского муниципального района, координационный совет</t>
  </si>
  <si>
    <t xml:space="preserve">Отдел информационных технологий администрации Городищенского муниципального района </t>
  </si>
  <si>
    <t>Отдел информационных технологий администрации Городищенского муниципального района , МКУ «УКС ТОД»</t>
  </si>
  <si>
    <t>Юридический отдел администрации Городищенского муниципального района</t>
  </si>
  <si>
    <t>Отдел экономики администрации Городищенского муниципального района</t>
  </si>
  <si>
    <t>Отдел экономики администрации Городищенского муниципального района, центр занятости</t>
  </si>
  <si>
    <t>Подпрограмма "Формирование благоприятной инвестиционной среды"</t>
  </si>
  <si>
    <t>Подпрограмма "Совершенствование государственного и муниципального управления"</t>
  </si>
  <si>
    <t>Подпрограмма "Функционирование и развитие системы управления Городищенского муниципального района Волгоградской области"</t>
  </si>
  <si>
    <t>Подпрограмма "Развитие информатизации Городищенского муниципального района Волгоградской области"</t>
  </si>
  <si>
    <t>Отдел информационных технологий администрации Городищенского муниципального района</t>
  </si>
  <si>
    <t>Итого по подпрограмме:</t>
  </si>
  <si>
    <t xml:space="preserve">Итого по муниципальной программе </t>
  </si>
  <si>
    <t>Выплата межбюджетных трансфертов</t>
  </si>
  <si>
    <t>Переподготовка кадров администрации Городищенского муниципального района, повышение уровня знаний и овладение профессиональными навыками муниципальных служащих, обучение (первичное и вторичное) организация командировок, возмещение транспортных расходов</t>
  </si>
  <si>
    <t>Функционирование районной инфраструктуры предоставления государственных и муниципальных услуг</t>
  </si>
  <si>
    <t>Подпрограмма "Развитие и поддержка малого и среднего предпринимательства в Городищенском муниципальном районе Волгоградской области"</t>
  </si>
  <si>
    <t>Совершенствование законодательства в сфере регулирования предпринимательской деятельности субъектов малого и среднего предпринимательства и устранение административных  барьеров в сфере развития предпринимательства</t>
  </si>
  <si>
    <t>Заключение договоров купли-продажи арендуемого имущества  с объектами малого и среднего предпринимательства (далее -СМиСП), выразившими свое согласие на использование преимущественного права выкупа, в соответствие с Федеральным законом от 22.07.2008 г. № 159-ФЗ</t>
  </si>
  <si>
    <t>Субсидирование части затрат СМиСП на упоату процентов по кредитам, привлеченным в россисйских кредитных организациях</t>
  </si>
  <si>
    <t>Запуск системы электронного документооборота в администрации Городищенского муниципального района и ее структурных подразделениях</t>
  </si>
  <si>
    <t>Проектирование, монтаж и наладка СКС, для создания расширяемой и интегрируемой муниципальной сети управления и передачи данных администрации Городищенского муниципального района</t>
  </si>
  <si>
    <t>Отдел информационных технологий администрации Городищенского муниципального района, МКУ «УКС ТОД»</t>
  </si>
  <si>
    <t>Администрирование,  обеспечение работоспособности, оптимизация удобности использования официального сайта администрации Городищенского муниципального района в сети Интернет</t>
  </si>
  <si>
    <t>Поддержка системы антивирусной защиты информационно-технических ресурсов органов местного самоуправления Городищенского муниципального района</t>
  </si>
  <si>
    <t>1.1</t>
  </si>
  <si>
    <t>1.2</t>
  </si>
  <si>
    <t>1.3</t>
  </si>
  <si>
    <t>2.1</t>
  </si>
  <si>
    <t>2.2</t>
  </si>
  <si>
    <t>2.3</t>
  </si>
  <si>
    <t>2.4</t>
  </si>
  <si>
    <t>Участие в федеральных, региональных, муниципальных программах</t>
  </si>
  <si>
    <t>Оформление муниципального имущества и земельных участков, всего</t>
  </si>
  <si>
    <t>5.1</t>
  </si>
  <si>
    <t>5.2</t>
  </si>
  <si>
    <t>Техническая инвентаризация объектов муниципального имущества и земельные участки</t>
  </si>
  <si>
    <t>5.3</t>
  </si>
  <si>
    <t>Межевание и постановка на кадастровый учёт земельных участков</t>
  </si>
  <si>
    <t>5.4</t>
  </si>
  <si>
    <t>Информирование граждан о проведении торгов в отношении муниципального имущества и предоставления земельных участков</t>
  </si>
  <si>
    <t>5.5</t>
  </si>
  <si>
    <t>Прочие расходы (перечисление НДС от продажи имущества)</t>
  </si>
  <si>
    <t>5.6</t>
  </si>
  <si>
    <t>Межевание и постановка на кадастровый учет земельных участков для дальнейшей передачи льготным категориям граждан</t>
  </si>
  <si>
    <t>Реализация инвестиционной деятельности в форме капитальных вложений</t>
  </si>
  <si>
    <t>Ведение реестра свободных инвестиционных площадок для потенциальных инвесторов</t>
  </si>
  <si>
    <t>Формирование реестра инвестиционных проектов</t>
  </si>
  <si>
    <t>Формирование паспортов инвестиционных проектов</t>
  </si>
  <si>
    <t>Развитие и поддержка инвестиционной деятельности</t>
  </si>
  <si>
    <t>Информационная и консультационная поддержка</t>
  </si>
  <si>
    <t>Организационная поддержка, включающая в себя, оказание содействия инвесторам для включения их инвестиционных проектов в федеральные, региональные и муниципальные программы</t>
  </si>
  <si>
    <t>Финансовая поддержка инвестиционной деятельности</t>
  </si>
  <si>
    <t>Имущественная поддержка</t>
  </si>
  <si>
    <t>7.1.</t>
  </si>
  <si>
    <t>7.2.</t>
  </si>
  <si>
    <t>7.3.</t>
  </si>
  <si>
    <t>8.1.</t>
  </si>
  <si>
    <t>8.2.</t>
  </si>
  <si>
    <t>8.3.</t>
  </si>
  <si>
    <t>8.4.</t>
  </si>
  <si>
    <t>8.5.</t>
  </si>
  <si>
    <t>9.1.</t>
  </si>
  <si>
    <t>9.2.</t>
  </si>
  <si>
    <t>11.1.</t>
  </si>
  <si>
    <t>11.2.</t>
  </si>
  <si>
    <t>11.3.</t>
  </si>
  <si>
    <t>13.1.</t>
  </si>
  <si>
    <t>13.2.</t>
  </si>
  <si>
    <t>14.1.</t>
  </si>
  <si>
    <t>14.2.</t>
  </si>
  <si>
    <t>14.3.</t>
  </si>
  <si>
    <t>15.</t>
  </si>
  <si>
    <t>16.</t>
  </si>
  <si>
    <t>17.</t>
  </si>
  <si>
    <t>18.</t>
  </si>
  <si>
    <t>19.</t>
  </si>
  <si>
    <t>20.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</si>
  <si>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</si>
  <si>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</si>
  <si>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</si>
  <si>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</si>
  <si>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</si>
  <si>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</si>
  <si>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</si>
  <si>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</si>
  <si>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</si>
  <si>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</si>
  <si>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</si>
  <si>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</si>
  <si>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</si>
  <si>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</si>
  <si>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</si>
  <si>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</si>
  <si>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</si>
  <si>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</si>
  <si>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</si>
  <si>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</si>
  <si>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</si>
  <si>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</si>
  <si>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</si>
  <si>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</si>
  <si>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Всего по муниципальной программе:</t>
  </si>
  <si>
    <t>№ п/п</t>
  </si>
  <si>
    <t>Совершенствование нормативной правовой базы, формирующей условия для развития инвестиционной деятельности в Городищенском муниципальном районе, устранение административных барьеров в сфере развития инвестиционной деятельности, в том числе</t>
  </si>
  <si>
    <t>Научно-методическое обеспечение развития малого и среднего предпринимательства, укрепление и развитие системы подготовки кадров для малого и среднего предпринимательства</t>
  </si>
  <si>
    <t>в том числе:                                                                                  Оценка и оформление прав на объекты муниципального имущества и земельные участки</t>
  </si>
  <si>
    <t>МКУ "УКС ТОД "</t>
  </si>
  <si>
    <t>2.5</t>
  </si>
  <si>
    <t>Расходы на решение вопросов местного значения муниципального района (газификация)</t>
  </si>
  <si>
    <t>"</t>
  </si>
  <si>
    <t>"Приложение 2
к муниципальной программе "Экономическое развитие                                                                                                                                                                          Городищенского муниципального района                                                                                                                                                           Волгоградской области" на 2015-2017 гг.</t>
  </si>
  <si>
    <t>Ресурсное обеспечение муниципальной программы "Экономическое развитие  Городищенского муниципального района Волгоградской области" на 2015-2017 гг.</t>
  </si>
  <si>
    <t>"Приложение 1
к муниципальной программе "Экономическое развитие                                                                                                                                Городищенского муниципального района                                                                                                                                                                               Волгоградской области" на 2015-2017 гг.</t>
  </si>
  <si>
    <t>Субсидирование начинающих СМП</t>
  </si>
  <si>
    <t>Субсидирование части затрат на плату по договорам финансовой аренды (лизинга)</t>
  </si>
  <si>
    <t xml:space="preserve">         Управляющий делами</t>
  </si>
  <si>
    <t xml:space="preserve">         администрации Городищенского муниципального района</t>
  </si>
  <si>
    <t>Н.Ю. Попова</t>
  </si>
  <si>
    <t>Выполнение отдельных полномочий по решению вопросов местного значения муниципального района</t>
  </si>
  <si>
    <t>Мероприятия по организации летнего отдыха и оздоровления (приобретение путевок для детей, относящихся к льготным категориям и находящихся в трудной жизненной ситуации)</t>
  </si>
  <si>
    <t>26.1.</t>
  </si>
  <si>
    <t xml:space="preserve">ПЕРЕЧЕНЬ
мероприятий муниципальной программы                                                                                                                                                              "Экономическое развитие Городищенского муниципального района Волгоградской области" на 2015-2017 гг.
</t>
  </si>
  <si>
    <t>14.4.</t>
  </si>
  <si>
    <t xml:space="preserve">Обеспечение выполнения функций МКУ "МФЦ Городищенского района", в том числе материально-техническое обеспечение </t>
  </si>
  <si>
    <t>Администрация Городищенского муниципального района,  МКУ "МФЦ Городищенского района"</t>
  </si>
  <si>
    <t>Администрация Городищенского муниципального района, МКУ "МФЦ Городищенского района"</t>
  </si>
  <si>
    <t>Завершение работ по созданию сети многофункциональных центров предоставления государственных и муниципальных услуг</t>
  </si>
  <si>
    <t>Взносы на капитальный ремонт общего имущества в многоквартирных домах</t>
  </si>
  <si>
    <t xml:space="preserve">                        Управляющий делами</t>
  </si>
  <si>
    <t xml:space="preserve">                        администрации Городищенского муниципального района</t>
  </si>
  <si>
    <t xml:space="preserve">                                                                         Н.Ю. Попова</t>
  </si>
  <si>
    <t>Приложение 1
к постановлению администрации                                                                                                                                               Городищенского муниципального района                                                                                                                                                                               №            от         июля 2015 г.</t>
  </si>
  <si>
    <t>Приложение 2
к постановлению администрации                                                                                                                                                                                                     Городищенского муниципального района                                                                                                                                                                               №            от         июля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</si>
</sst>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/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39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5" fillId="2" borderId="28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9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164" fontId="3" fillId="2" borderId="10" xfId="0" applyNumberFormat="1" applyFont="1" applyFill="1" applyBorder="1" applyAlignment="1">
      <alignment horizontal="right" vertical="center" wrapText="1"/>
    </xf>
    <xf numFmtId="164" fontId="3" fillId="2" borderId="28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0" xfId="0" applyNumberFormat="1" applyFont="1" applyFill="1" applyBorder="1" applyAlignment="1">
      <alignment horizontal="right" vertical="center" wrapText="1"/>
    </xf>
    <xf numFmtId="164" fontId="5" fillId="2" borderId="28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9" fillId="0" borderId="19" xfId="0" applyNumberFormat="1" applyFont="1" applyBorder="1" applyAlignment="1">
      <alignment horizontal="right" vertical="center" wrapText="1"/>
    </xf>
    <xf numFmtId="164" fontId="19" fillId="0" borderId="0" xfId="0" applyNumberFormat="1" applyFont="1"/>
    <xf numFmtId="164" fontId="4" fillId="0" borderId="0" xfId="0" applyNumberFormat="1" applyFont="1"/>
    <xf numFmtId="0" fontId="3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/>
    <xf numFmtId="0" fontId="3" fillId="2" borderId="0" xfId="0" applyFont="1" applyFill="1"/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top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49" fontId="3" fillId="2" borderId="15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49" fontId="3" fillId="2" borderId="41" xfId="0" applyNumberFormat="1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left" vertical="top" wrapText="1"/>
    </xf>
    <xf numFmtId="4" fontId="3" fillId="2" borderId="3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64" fontId="3" fillId="2" borderId="19" xfId="0" applyNumberFormat="1" applyFont="1" applyFill="1" applyBorder="1" applyAlignment="1">
      <alignment horizontal="right" vertical="center" wrapText="1"/>
    </xf>
    <xf numFmtId="164" fontId="3" fillId="2" borderId="28" xfId="0" applyNumberFormat="1" applyFont="1" applyFill="1" applyBorder="1" applyAlignment="1">
      <alignment vertical="center" wrapText="1"/>
    </xf>
    <xf numFmtId="4" fontId="3" fillId="2" borderId="28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5" fillId="2" borderId="25" xfId="0" applyNumberFormat="1" applyFont="1" applyFill="1" applyBorder="1" applyAlignment="1">
      <alignment horizontal="right" vertical="center" wrapText="1"/>
    </xf>
    <xf numFmtId="4" fontId="6" fillId="2" borderId="23" xfId="0" applyNumberFormat="1" applyFont="1" applyFill="1" applyBorder="1" applyAlignment="1">
      <alignment horizontal="right" vertical="center" wrapText="1"/>
    </xf>
    <xf numFmtId="4" fontId="6" fillId="2" borderId="24" xfId="0" applyNumberFormat="1" applyFont="1" applyFill="1" applyBorder="1" applyAlignment="1">
      <alignment horizontal="right" vertical="center" wrapText="1"/>
    </xf>
    <xf numFmtId="4" fontId="6" fillId="2" borderId="26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25" xfId="0" applyNumberFormat="1" applyFont="1" applyFill="1" applyBorder="1" applyAlignment="1">
      <alignment horizontal="right" vertical="center" wrapText="1"/>
    </xf>
    <xf numFmtId="49" fontId="3" fillId="2" borderId="27" xfId="0" applyNumberFormat="1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  <xf numFmtId="4" fontId="3" fillId="2" borderId="29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/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horizontal="center" vertic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9" fillId="2" borderId="0" xfId="0" applyFont="1" applyFill="1" applyAlignment="1">
      <alignment vertical="top"/>
    </xf>
    <xf numFmtId="0" fontId="18" fillId="2" borderId="0" xfId="0" applyFont="1" applyFill="1" applyAlignment="1"/>
    <xf numFmtId="0" fontId="3" fillId="2" borderId="0" xfId="0" applyFont="1" applyFill="1" applyAlignment="1">
      <alignment horizontal="right" wrapText="1"/>
    </xf>
    <xf numFmtId="0" fontId="5" fillId="2" borderId="19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2" xfId="0" applyFont="1" applyFill="1" applyBorder="1" applyAlignment="1">
      <alignment vertical="top" wrapText="1"/>
    </xf>
    <xf numFmtId="0" fontId="0" fillId="2" borderId="43" xfId="0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15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 wrapText="1"/>
    </xf>
    <xf numFmtId="0" fontId="9" fillId="2" borderId="33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vertical="center" wrapText="1"/>
    </xf>
    <xf numFmtId="0" fontId="17" fillId="2" borderId="3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15" fillId="2" borderId="14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vertical="top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0" fillId="2" borderId="45" xfId="0" applyFill="1" applyBorder="1" applyAlignment="1">
      <alignment horizontal="center" vertical="top" wrapText="1"/>
    </xf>
    <xf numFmtId="0" fontId="0" fillId="2" borderId="46" xfId="0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/>
    <xf numFmtId="0" fontId="0" fillId="0" borderId="0" xfId="0" applyBorder="1" applyAlignment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7"/>
  <sheetViews>
    <sheetView tabSelected="1" topLeftCell="A67" zoomScale="70" zoomScaleNormal="70" zoomScalePageLayoutView="55" workbookViewId="0">
      <selection activeCell="G50" sqref="G50"/>
    </sheetView>
  </sheetViews>
  <sheetFormatPr defaultRowHeight="15.75" x14ac:dyDescent="0.25"/>
  <cols>
    <col min="1" max="1" width="6.28515625" style="72" customWidth="1"/>
    <col min="2" max="2" width="62.5703125" style="73" customWidth="1"/>
    <col min="3" max="3" width="12.5703125" style="74" customWidth="1"/>
    <col min="4" max="4" width="15.85546875" style="75" customWidth="1"/>
    <col min="5" max="5" width="14.140625" style="75" customWidth="1"/>
    <col min="6" max="6" width="13.5703125" style="75" customWidth="1"/>
    <col min="7" max="7" width="18" style="75" customWidth="1"/>
    <col min="8" max="8" width="12.85546875" style="76" hidden="1" customWidth="1"/>
    <col min="9" max="9" width="12.7109375" style="76" hidden="1" customWidth="1"/>
    <col min="10" max="10" width="41.7109375" style="73" customWidth="1"/>
    <col min="11" max="11" width="1.42578125" style="76" customWidth="1"/>
    <col min="12" max="16384" width="9.140625" style="76"/>
  </cols>
  <sheetData>
    <row r="1" spans="1:10" ht="73.5" customHeight="1" x14ac:dyDescent="0.25">
      <c r="A1" s="70" t="s">
        <v>0</v>
      </c>
      <c r="B1" s="71"/>
      <c r="C1" s="144" t="s">
        <v>210</v>
      </c>
      <c r="D1" s="144"/>
      <c r="E1" s="144"/>
      <c r="F1" s="144"/>
      <c r="G1" s="144"/>
      <c r="H1" s="144"/>
      <c r="I1" s="144"/>
      <c r="J1" s="144"/>
    </row>
    <row r="2" spans="1:10" ht="3" customHeight="1" x14ac:dyDescent="0.25"/>
    <row r="3" spans="1:10" ht="66" customHeight="1" x14ac:dyDescent="0.25">
      <c r="A3" s="70" t="s">
        <v>0</v>
      </c>
      <c r="B3" s="71"/>
      <c r="C3" s="144" t="s">
        <v>191</v>
      </c>
      <c r="D3" s="144"/>
      <c r="E3" s="144"/>
      <c r="F3" s="144"/>
      <c r="G3" s="144"/>
      <c r="H3" s="144"/>
      <c r="I3" s="144"/>
      <c r="J3" s="144"/>
    </row>
    <row r="4" spans="1:10" ht="63.75" customHeight="1" x14ac:dyDescent="0.25">
      <c r="A4" s="202" t="s">
        <v>200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9" customHeight="1" thickBot="1" x14ac:dyDescent="0.3">
      <c r="A5" s="77"/>
      <c r="B5" s="78"/>
      <c r="C5" s="182"/>
      <c r="D5" s="182"/>
      <c r="E5" s="182"/>
      <c r="F5" s="182"/>
      <c r="G5" s="182"/>
      <c r="H5" s="182"/>
      <c r="I5" s="182"/>
      <c r="J5" s="182"/>
    </row>
    <row r="6" spans="1:10" ht="16.5" customHeight="1" x14ac:dyDescent="0.25">
      <c r="A6" s="183" t="s">
        <v>181</v>
      </c>
      <c r="B6" s="186" t="s">
        <v>21</v>
      </c>
      <c r="C6" s="186" t="s">
        <v>22</v>
      </c>
      <c r="D6" s="191" t="s">
        <v>1</v>
      </c>
      <c r="E6" s="192"/>
      <c r="F6" s="192"/>
      <c r="G6" s="192"/>
      <c r="H6" s="192"/>
      <c r="I6" s="193"/>
      <c r="J6" s="194" t="s">
        <v>2</v>
      </c>
    </row>
    <row r="7" spans="1:10" ht="16.5" customHeight="1" x14ac:dyDescent="0.25">
      <c r="A7" s="184"/>
      <c r="B7" s="187"/>
      <c r="C7" s="189"/>
      <c r="D7" s="197" t="s">
        <v>3</v>
      </c>
      <c r="E7" s="199" t="s">
        <v>4</v>
      </c>
      <c r="F7" s="200"/>
      <c r="G7" s="200"/>
      <c r="H7" s="200"/>
      <c r="I7" s="201"/>
      <c r="J7" s="195"/>
    </row>
    <row r="8" spans="1:10" ht="63.75" thickBot="1" x14ac:dyDescent="0.3">
      <c r="A8" s="185"/>
      <c r="B8" s="188"/>
      <c r="C8" s="190"/>
      <c r="D8" s="198"/>
      <c r="E8" s="79" t="s">
        <v>5</v>
      </c>
      <c r="F8" s="79" t="s">
        <v>6</v>
      </c>
      <c r="G8" s="79" t="s">
        <v>7</v>
      </c>
      <c r="H8" s="80" t="s">
        <v>8</v>
      </c>
      <c r="I8" s="81" t="s">
        <v>9</v>
      </c>
      <c r="J8" s="196"/>
    </row>
    <row r="9" spans="1:10" ht="24" customHeight="1" thickBot="1" x14ac:dyDescent="0.3">
      <c r="A9" s="166" t="s">
        <v>84</v>
      </c>
      <c r="B9" s="167"/>
      <c r="C9" s="167"/>
      <c r="D9" s="167"/>
      <c r="E9" s="167"/>
      <c r="F9" s="167"/>
      <c r="G9" s="167"/>
      <c r="H9" s="167"/>
      <c r="I9" s="167"/>
      <c r="J9" s="168"/>
    </row>
    <row r="10" spans="1:10" s="6" customFormat="1" ht="78.75" x14ac:dyDescent="0.25">
      <c r="A10" s="67" t="s">
        <v>37</v>
      </c>
      <c r="B10" s="82" t="s">
        <v>182</v>
      </c>
      <c r="C10" s="31" t="s">
        <v>26</v>
      </c>
      <c r="D10" s="44" t="s">
        <v>30</v>
      </c>
      <c r="E10" s="44" t="s">
        <v>30</v>
      </c>
      <c r="F10" s="44" t="s">
        <v>30</v>
      </c>
      <c r="G10" s="44" t="s">
        <v>30</v>
      </c>
      <c r="H10" s="8"/>
      <c r="I10" s="8"/>
      <c r="J10" s="19"/>
    </row>
    <row r="11" spans="1:10" s="6" customFormat="1" ht="47.25" x14ac:dyDescent="0.25">
      <c r="A11" s="83" t="s">
        <v>103</v>
      </c>
      <c r="B11" s="84" t="s">
        <v>124</v>
      </c>
      <c r="C11" s="32" t="s">
        <v>26</v>
      </c>
      <c r="D11" s="45" t="s">
        <v>30</v>
      </c>
      <c r="E11" s="45" t="s">
        <v>30</v>
      </c>
      <c r="F11" s="45" t="s">
        <v>30</v>
      </c>
      <c r="G11" s="45" t="s">
        <v>30</v>
      </c>
      <c r="H11" s="9"/>
      <c r="I11" s="9"/>
      <c r="J11" s="85" t="s">
        <v>82</v>
      </c>
    </row>
    <row r="12" spans="1:10" s="6" customFormat="1" ht="47.25" x14ac:dyDescent="0.25">
      <c r="A12" s="83" t="s">
        <v>104</v>
      </c>
      <c r="B12" s="84" t="s">
        <v>125</v>
      </c>
      <c r="C12" s="32" t="s">
        <v>26</v>
      </c>
      <c r="D12" s="45" t="s">
        <v>30</v>
      </c>
      <c r="E12" s="45" t="s">
        <v>30</v>
      </c>
      <c r="F12" s="45" t="s">
        <v>30</v>
      </c>
      <c r="G12" s="45" t="s">
        <v>30</v>
      </c>
      <c r="H12" s="9"/>
      <c r="I12" s="9"/>
      <c r="J12" s="85" t="s">
        <v>82</v>
      </c>
    </row>
    <row r="13" spans="1:10" s="6" customFormat="1" ht="51" customHeight="1" thickBot="1" x14ac:dyDescent="0.3">
      <c r="A13" s="86" t="s">
        <v>105</v>
      </c>
      <c r="B13" s="87" t="s">
        <v>126</v>
      </c>
      <c r="C13" s="10" t="s">
        <v>26</v>
      </c>
      <c r="D13" s="46" t="s">
        <v>30</v>
      </c>
      <c r="E13" s="46" t="s">
        <v>30</v>
      </c>
      <c r="F13" s="46" t="s">
        <v>30</v>
      </c>
      <c r="G13" s="46" t="s">
        <v>30</v>
      </c>
      <c r="H13" s="11"/>
      <c r="I13" s="11"/>
      <c r="J13" s="88" t="s">
        <v>82</v>
      </c>
    </row>
    <row r="14" spans="1:10" s="6" customFormat="1" x14ac:dyDescent="0.25">
      <c r="A14" s="161" t="s">
        <v>38</v>
      </c>
      <c r="B14" s="174" t="s">
        <v>127</v>
      </c>
      <c r="C14" s="31">
        <v>2015</v>
      </c>
      <c r="D14" s="48">
        <f>E14+F14+G14+H14+I14</f>
        <v>550</v>
      </c>
      <c r="E14" s="48">
        <f>E20</f>
        <v>0</v>
      </c>
      <c r="F14" s="48">
        <f t="shared" ref="F14:I14" si="0">F20</f>
        <v>0</v>
      </c>
      <c r="G14" s="48">
        <f>G20+G25</f>
        <v>550</v>
      </c>
      <c r="H14" s="8">
        <f t="shared" si="0"/>
        <v>0</v>
      </c>
      <c r="I14" s="8">
        <f t="shared" si="0"/>
        <v>0</v>
      </c>
      <c r="J14" s="170"/>
    </row>
    <row r="15" spans="1:10" s="6" customFormat="1" x14ac:dyDescent="0.25">
      <c r="A15" s="162"/>
      <c r="B15" s="175"/>
      <c r="C15" s="32">
        <v>2016</v>
      </c>
      <c r="D15" s="49">
        <f t="shared" ref="D15:D36" si="1">E15+F15+G15+H15+I15</f>
        <v>1550</v>
      </c>
      <c r="E15" s="49">
        <f t="shared" ref="E15:I16" si="2">E21</f>
        <v>0</v>
      </c>
      <c r="F15" s="49">
        <f t="shared" si="2"/>
        <v>0</v>
      </c>
      <c r="G15" s="49">
        <f t="shared" ref="G15:G16" si="3">G21+G26</f>
        <v>1550</v>
      </c>
      <c r="H15" s="9">
        <f t="shared" si="2"/>
        <v>0</v>
      </c>
      <c r="I15" s="9">
        <f t="shared" si="2"/>
        <v>0</v>
      </c>
      <c r="J15" s="171"/>
    </row>
    <row r="16" spans="1:10" s="6" customFormat="1" x14ac:dyDescent="0.25">
      <c r="A16" s="162"/>
      <c r="B16" s="175"/>
      <c r="C16" s="32">
        <v>2017</v>
      </c>
      <c r="D16" s="50">
        <f t="shared" si="1"/>
        <v>1550</v>
      </c>
      <c r="E16" s="50">
        <f t="shared" si="2"/>
        <v>0</v>
      </c>
      <c r="F16" s="50">
        <f t="shared" si="2"/>
        <v>0</v>
      </c>
      <c r="G16" s="49">
        <f t="shared" si="3"/>
        <v>1550</v>
      </c>
      <c r="H16" s="11">
        <f t="shared" si="2"/>
        <v>0</v>
      </c>
      <c r="I16" s="11">
        <f t="shared" si="2"/>
        <v>0</v>
      </c>
      <c r="J16" s="171"/>
    </row>
    <row r="17" spans="1:10" s="6" customFormat="1" ht="16.5" thickBot="1" x14ac:dyDescent="0.3">
      <c r="A17" s="163"/>
      <c r="B17" s="176"/>
      <c r="C17" s="30" t="s">
        <v>26</v>
      </c>
      <c r="D17" s="51">
        <f t="shared" si="1"/>
        <v>3650</v>
      </c>
      <c r="E17" s="51">
        <f>E14+E15+E16</f>
        <v>0</v>
      </c>
      <c r="F17" s="51">
        <f t="shared" ref="F17:I17" si="4">F14+F15+F16</f>
        <v>0</v>
      </c>
      <c r="G17" s="51">
        <f t="shared" si="4"/>
        <v>3650</v>
      </c>
      <c r="H17" s="12">
        <f t="shared" si="4"/>
        <v>0</v>
      </c>
      <c r="I17" s="12">
        <f t="shared" si="4"/>
        <v>0</v>
      </c>
      <c r="J17" s="172"/>
    </row>
    <row r="18" spans="1:10" s="6" customFormat="1" ht="49.5" customHeight="1" thickBot="1" x14ac:dyDescent="0.3">
      <c r="A18" s="89" t="s">
        <v>106</v>
      </c>
      <c r="B18" s="90" t="s">
        <v>128</v>
      </c>
      <c r="C18" s="39" t="s">
        <v>26</v>
      </c>
      <c r="D18" s="47" t="s">
        <v>30</v>
      </c>
      <c r="E18" s="47" t="s">
        <v>30</v>
      </c>
      <c r="F18" s="47" t="s">
        <v>30</v>
      </c>
      <c r="G18" s="47" t="s">
        <v>30</v>
      </c>
      <c r="H18" s="91"/>
      <c r="I18" s="91"/>
      <c r="J18" s="92" t="s">
        <v>82</v>
      </c>
    </row>
    <row r="19" spans="1:10" s="6" customFormat="1" ht="63.75" thickBot="1" x14ac:dyDescent="0.3">
      <c r="A19" s="89" t="s">
        <v>107</v>
      </c>
      <c r="B19" s="90" t="s">
        <v>129</v>
      </c>
      <c r="C19" s="39" t="s">
        <v>26</v>
      </c>
      <c r="D19" s="47" t="s">
        <v>30</v>
      </c>
      <c r="E19" s="47" t="s">
        <v>30</v>
      </c>
      <c r="F19" s="47" t="s">
        <v>30</v>
      </c>
      <c r="G19" s="47" t="s">
        <v>30</v>
      </c>
      <c r="H19" s="91"/>
      <c r="I19" s="91"/>
      <c r="J19" s="92" t="s">
        <v>82</v>
      </c>
    </row>
    <row r="20" spans="1:10" s="6" customFormat="1" x14ac:dyDescent="0.25">
      <c r="A20" s="161" t="s">
        <v>108</v>
      </c>
      <c r="B20" s="174" t="s">
        <v>130</v>
      </c>
      <c r="C20" s="31">
        <v>2015</v>
      </c>
      <c r="D20" s="48">
        <f t="shared" si="1"/>
        <v>0</v>
      </c>
      <c r="E20" s="48"/>
      <c r="F20" s="48"/>
      <c r="G20" s="48">
        <v>0</v>
      </c>
      <c r="H20" s="8"/>
      <c r="I20" s="8"/>
      <c r="J20" s="170" t="s">
        <v>82</v>
      </c>
    </row>
    <row r="21" spans="1:10" s="6" customFormat="1" x14ac:dyDescent="0.25">
      <c r="A21" s="162"/>
      <c r="B21" s="175"/>
      <c r="C21" s="32">
        <v>2016</v>
      </c>
      <c r="D21" s="49">
        <f t="shared" si="1"/>
        <v>1000</v>
      </c>
      <c r="E21" s="49"/>
      <c r="F21" s="49"/>
      <c r="G21" s="49">
        <v>1000</v>
      </c>
      <c r="H21" s="9"/>
      <c r="I21" s="9"/>
      <c r="J21" s="171"/>
    </row>
    <row r="22" spans="1:10" s="6" customFormat="1" x14ac:dyDescent="0.25">
      <c r="A22" s="162"/>
      <c r="B22" s="175"/>
      <c r="C22" s="32">
        <v>2017</v>
      </c>
      <c r="D22" s="50">
        <f t="shared" si="1"/>
        <v>1000</v>
      </c>
      <c r="E22" s="50"/>
      <c r="F22" s="50"/>
      <c r="G22" s="50">
        <v>1000</v>
      </c>
      <c r="H22" s="11"/>
      <c r="I22" s="11"/>
      <c r="J22" s="171"/>
    </row>
    <row r="23" spans="1:10" s="6" customFormat="1" ht="16.5" thickBot="1" x14ac:dyDescent="0.3">
      <c r="A23" s="163"/>
      <c r="B23" s="176"/>
      <c r="C23" s="30" t="s">
        <v>26</v>
      </c>
      <c r="D23" s="51">
        <f t="shared" si="1"/>
        <v>2000</v>
      </c>
      <c r="E23" s="51">
        <f>E20+E21+E22</f>
        <v>0</v>
      </c>
      <c r="F23" s="51">
        <f t="shared" ref="F23:I23" si="5">F20+F21+F22</f>
        <v>0</v>
      </c>
      <c r="G23" s="51">
        <f t="shared" si="5"/>
        <v>2000</v>
      </c>
      <c r="H23" s="12">
        <f t="shared" si="5"/>
        <v>0</v>
      </c>
      <c r="I23" s="12">
        <f t="shared" si="5"/>
        <v>0</v>
      </c>
      <c r="J23" s="172"/>
    </row>
    <row r="24" spans="1:10" s="6" customFormat="1" ht="48" thickBot="1" x14ac:dyDescent="0.3">
      <c r="A24" s="93" t="s">
        <v>109</v>
      </c>
      <c r="B24" s="94" t="s">
        <v>131</v>
      </c>
      <c r="C24" s="39" t="s">
        <v>26</v>
      </c>
      <c r="D24" s="47" t="s">
        <v>30</v>
      </c>
      <c r="E24" s="47" t="s">
        <v>30</v>
      </c>
      <c r="F24" s="47" t="s">
        <v>30</v>
      </c>
      <c r="G24" s="47" t="s">
        <v>30</v>
      </c>
      <c r="H24" s="91"/>
      <c r="I24" s="91"/>
      <c r="J24" s="69" t="s">
        <v>82</v>
      </c>
    </row>
    <row r="25" spans="1:10" s="6" customFormat="1" x14ac:dyDescent="0.25">
      <c r="A25" s="161" t="s">
        <v>186</v>
      </c>
      <c r="B25" s="174" t="s">
        <v>187</v>
      </c>
      <c r="C25" s="31">
        <v>2015</v>
      </c>
      <c r="D25" s="48">
        <f t="shared" ref="D25:D28" si="6">E25+F25+G25+H25+I25</f>
        <v>550</v>
      </c>
      <c r="E25" s="48"/>
      <c r="F25" s="48"/>
      <c r="G25" s="48">
        <v>550</v>
      </c>
      <c r="H25" s="8"/>
      <c r="I25" s="8"/>
      <c r="J25" s="170" t="s">
        <v>23</v>
      </c>
    </row>
    <row r="26" spans="1:10" s="6" customFormat="1" x14ac:dyDescent="0.25">
      <c r="A26" s="162"/>
      <c r="B26" s="175"/>
      <c r="C26" s="32">
        <v>2016</v>
      </c>
      <c r="D26" s="49">
        <f t="shared" si="6"/>
        <v>550</v>
      </c>
      <c r="E26" s="49"/>
      <c r="F26" s="49"/>
      <c r="G26" s="49">
        <v>550</v>
      </c>
      <c r="H26" s="9"/>
      <c r="I26" s="9"/>
      <c r="J26" s="171"/>
    </row>
    <row r="27" spans="1:10" s="6" customFormat="1" x14ac:dyDescent="0.25">
      <c r="A27" s="162"/>
      <c r="B27" s="175"/>
      <c r="C27" s="32">
        <v>2017</v>
      </c>
      <c r="D27" s="50">
        <f t="shared" si="6"/>
        <v>550</v>
      </c>
      <c r="E27" s="50"/>
      <c r="F27" s="50"/>
      <c r="G27" s="50">
        <v>550</v>
      </c>
      <c r="H27" s="11"/>
      <c r="I27" s="11"/>
      <c r="J27" s="171"/>
    </row>
    <row r="28" spans="1:10" s="6" customFormat="1" ht="16.5" thickBot="1" x14ac:dyDescent="0.3">
      <c r="A28" s="163"/>
      <c r="B28" s="176"/>
      <c r="C28" s="30" t="s">
        <v>26</v>
      </c>
      <c r="D28" s="51">
        <f t="shared" si="6"/>
        <v>1650</v>
      </c>
      <c r="E28" s="51">
        <f>E25+E26+E27</f>
        <v>0</v>
      </c>
      <c r="F28" s="51">
        <f t="shared" ref="F28:I28" si="7">F25+F26+F27</f>
        <v>0</v>
      </c>
      <c r="G28" s="51">
        <f t="shared" si="7"/>
        <v>1650</v>
      </c>
      <c r="H28" s="12">
        <f t="shared" si="7"/>
        <v>0</v>
      </c>
      <c r="I28" s="12">
        <f t="shared" si="7"/>
        <v>0</v>
      </c>
      <c r="J28" s="172"/>
    </row>
    <row r="29" spans="1:10" s="6" customFormat="1" x14ac:dyDescent="0.25">
      <c r="A29" s="161" t="s">
        <v>40</v>
      </c>
      <c r="B29" s="174" t="s">
        <v>123</v>
      </c>
      <c r="C29" s="31">
        <v>2015</v>
      </c>
      <c r="D29" s="48">
        <f t="shared" si="1"/>
        <v>0</v>
      </c>
      <c r="E29" s="48"/>
      <c r="F29" s="48"/>
      <c r="G29" s="95"/>
      <c r="H29" s="8"/>
      <c r="I29" s="8"/>
      <c r="J29" s="170" t="s">
        <v>185</v>
      </c>
    </row>
    <row r="30" spans="1:10" s="6" customFormat="1" x14ac:dyDescent="0.25">
      <c r="A30" s="162"/>
      <c r="B30" s="175"/>
      <c r="C30" s="32">
        <v>2016</v>
      </c>
      <c r="D30" s="49">
        <f t="shared" si="1"/>
        <v>0</v>
      </c>
      <c r="E30" s="49"/>
      <c r="F30" s="49"/>
      <c r="G30" s="50"/>
      <c r="H30" s="9"/>
      <c r="I30" s="9"/>
      <c r="J30" s="171"/>
    </row>
    <row r="31" spans="1:10" s="6" customFormat="1" x14ac:dyDescent="0.25">
      <c r="A31" s="162"/>
      <c r="B31" s="175"/>
      <c r="C31" s="32">
        <v>2017</v>
      </c>
      <c r="D31" s="50">
        <f t="shared" si="1"/>
        <v>0</v>
      </c>
      <c r="E31" s="50"/>
      <c r="F31" s="50"/>
      <c r="G31" s="49"/>
      <c r="H31" s="11"/>
      <c r="I31" s="11"/>
      <c r="J31" s="171"/>
    </row>
    <row r="32" spans="1:10" s="6" customFormat="1" ht="16.5" thickBot="1" x14ac:dyDescent="0.3">
      <c r="A32" s="163"/>
      <c r="B32" s="176"/>
      <c r="C32" s="30" t="s">
        <v>26</v>
      </c>
      <c r="D32" s="51">
        <f t="shared" si="1"/>
        <v>0</v>
      </c>
      <c r="E32" s="51">
        <f>E29+E30+E31</f>
        <v>0</v>
      </c>
      <c r="F32" s="51">
        <f t="shared" ref="F32:I32" si="8">F29+F30+F31</f>
        <v>0</v>
      </c>
      <c r="G32" s="51">
        <f t="shared" si="8"/>
        <v>0</v>
      </c>
      <c r="H32" s="12">
        <f t="shared" si="8"/>
        <v>0</v>
      </c>
      <c r="I32" s="12">
        <f t="shared" si="8"/>
        <v>0</v>
      </c>
      <c r="J32" s="172"/>
    </row>
    <row r="33" spans="1:10" s="6" customFormat="1" x14ac:dyDescent="0.25">
      <c r="A33" s="161" t="s">
        <v>44</v>
      </c>
      <c r="B33" s="174" t="s">
        <v>110</v>
      </c>
      <c r="C33" s="31">
        <v>2015</v>
      </c>
      <c r="D33" s="48">
        <f t="shared" si="1"/>
        <v>0</v>
      </c>
      <c r="E33" s="48"/>
      <c r="F33" s="48"/>
      <c r="G33" s="48"/>
      <c r="H33" s="8"/>
      <c r="I33" s="8"/>
      <c r="J33" s="170" t="s">
        <v>23</v>
      </c>
    </row>
    <row r="34" spans="1:10" s="6" customFormat="1" x14ac:dyDescent="0.25">
      <c r="A34" s="162"/>
      <c r="B34" s="175"/>
      <c r="C34" s="32">
        <v>2016</v>
      </c>
      <c r="D34" s="49">
        <f t="shared" si="1"/>
        <v>0</v>
      </c>
      <c r="E34" s="49"/>
      <c r="F34" s="49"/>
      <c r="G34" s="49"/>
      <c r="H34" s="9"/>
      <c r="I34" s="9"/>
      <c r="J34" s="171"/>
    </row>
    <row r="35" spans="1:10" s="6" customFormat="1" x14ac:dyDescent="0.25">
      <c r="A35" s="162"/>
      <c r="B35" s="175"/>
      <c r="C35" s="32">
        <v>2017</v>
      </c>
      <c r="D35" s="50">
        <f t="shared" si="1"/>
        <v>0</v>
      </c>
      <c r="E35" s="50"/>
      <c r="F35" s="50"/>
      <c r="G35" s="50"/>
      <c r="H35" s="11"/>
      <c r="I35" s="11"/>
      <c r="J35" s="171"/>
    </row>
    <row r="36" spans="1:10" s="6" customFormat="1" ht="16.5" thickBot="1" x14ac:dyDescent="0.3">
      <c r="A36" s="163"/>
      <c r="B36" s="176"/>
      <c r="C36" s="30" t="s">
        <v>26</v>
      </c>
      <c r="D36" s="51">
        <f t="shared" si="1"/>
        <v>0</v>
      </c>
      <c r="E36" s="51">
        <f>E33+E34+E35</f>
        <v>0</v>
      </c>
      <c r="F36" s="51">
        <f t="shared" ref="F36:I36" si="9">F33+F34+F35</f>
        <v>0</v>
      </c>
      <c r="G36" s="51">
        <f t="shared" si="9"/>
        <v>0</v>
      </c>
      <c r="H36" s="12">
        <f t="shared" si="9"/>
        <v>0</v>
      </c>
      <c r="I36" s="12">
        <f t="shared" si="9"/>
        <v>0</v>
      </c>
      <c r="J36" s="172"/>
    </row>
    <row r="37" spans="1:10" s="6" customFormat="1" x14ac:dyDescent="0.25">
      <c r="A37" s="162" t="s">
        <v>47</v>
      </c>
      <c r="B37" s="175" t="s">
        <v>111</v>
      </c>
      <c r="C37" s="34">
        <v>2015</v>
      </c>
      <c r="D37" s="52">
        <f>E37+F37+G37+H37+I37</f>
        <v>1310.5</v>
      </c>
      <c r="E37" s="96">
        <f>E41+E45+E49+E53+E57+E61</f>
        <v>0</v>
      </c>
      <c r="F37" s="96">
        <f t="shared" ref="F37" si="10">F41+F45+F49+F53+F57+F61</f>
        <v>0</v>
      </c>
      <c r="G37" s="96">
        <f>G41+G45+G49+G53+G57+G61+G65</f>
        <v>1310.5</v>
      </c>
      <c r="H37" s="97">
        <f t="shared" ref="H37:I37" si="11">H41+H45+H49+H53+H57+H61</f>
        <v>0</v>
      </c>
      <c r="I37" s="97">
        <f t="shared" si="11"/>
        <v>0</v>
      </c>
      <c r="J37" s="178" t="s">
        <v>14</v>
      </c>
    </row>
    <row r="38" spans="1:10" s="6" customFormat="1" x14ac:dyDescent="0.25">
      <c r="A38" s="162"/>
      <c r="B38" s="175"/>
      <c r="C38" s="32">
        <v>2016</v>
      </c>
      <c r="D38" s="49">
        <f t="shared" ref="D38:D39" si="12">E38+F38+G38+H38+I38</f>
        <v>1124</v>
      </c>
      <c r="E38" s="98">
        <f t="shared" ref="E38:F38" si="13">E42+E46+E50+E54+E58+E62</f>
        <v>0</v>
      </c>
      <c r="F38" s="98">
        <f t="shared" si="13"/>
        <v>0</v>
      </c>
      <c r="G38" s="96">
        <f t="shared" ref="G38:G39" si="14">G42+G46+G50+G54+G58+G62+G66</f>
        <v>1124</v>
      </c>
      <c r="H38" s="99">
        <f t="shared" ref="H38:I38" si="15">H42+H46+H50+H54+H58+H62</f>
        <v>0</v>
      </c>
      <c r="I38" s="99">
        <f t="shared" si="15"/>
        <v>0</v>
      </c>
      <c r="J38" s="158"/>
    </row>
    <row r="39" spans="1:10" s="6" customFormat="1" x14ac:dyDescent="0.25">
      <c r="A39" s="162"/>
      <c r="B39" s="175"/>
      <c r="C39" s="10">
        <v>2017</v>
      </c>
      <c r="D39" s="50">
        <f t="shared" si="12"/>
        <v>1124</v>
      </c>
      <c r="E39" s="98">
        <f t="shared" ref="E39:F39" si="16">E43+E47+E51+E55+E59+E63</f>
        <v>0</v>
      </c>
      <c r="F39" s="98">
        <f t="shared" si="16"/>
        <v>0</v>
      </c>
      <c r="G39" s="96">
        <f t="shared" si="14"/>
        <v>1124</v>
      </c>
      <c r="H39" s="99">
        <f t="shared" ref="H39:I39" si="17">H43+H47+H51+H55+H59+H63</f>
        <v>0</v>
      </c>
      <c r="I39" s="99">
        <f t="shared" si="17"/>
        <v>0</v>
      </c>
      <c r="J39" s="159"/>
    </row>
    <row r="40" spans="1:10" s="6" customFormat="1" ht="21.75" customHeight="1" thickBot="1" x14ac:dyDescent="0.3">
      <c r="A40" s="163"/>
      <c r="B40" s="176"/>
      <c r="C40" s="30" t="s">
        <v>26</v>
      </c>
      <c r="D40" s="51">
        <f>D37+D38+D39</f>
        <v>3558.5</v>
      </c>
      <c r="E40" s="100">
        <f>E44+E48+E52+E56+E60+E64</f>
        <v>0</v>
      </c>
      <c r="F40" s="100">
        <f>F44+F48+F52+F56+F60+F64</f>
        <v>0</v>
      </c>
      <c r="G40" s="100">
        <f>G44+G48+G52+G56+G60+G64</f>
        <v>3483.9</v>
      </c>
      <c r="H40" s="101">
        <f t="shared" ref="H40:I40" si="18">H44+H48+H52+H56+H60+H64</f>
        <v>0</v>
      </c>
      <c r="I40" s="101">
        <f t="shared" si="18"/>
        <v>0</v>
      </c>
      <c r="J40" s="160"/>
    </row>
    <row r="41" spans="1:10" s="6" customFormat="1" x14ac:dyDescent="0.25">
      <c r="A41" s="161" t="s">
        <v>112</v>
      </c>
      <c r="B41" s="177" t="s">
        <v>184</v>
      </c>
      <c r="C41" s="34">
        <v>2015</v>
      </c>
      <c r="D41" s="52">
        <f>E41+F41+G41+H41+I41</f>
        <v>120</v>
      </c>
      <c r="E41" s="52"/>
      <c r="F41" s="52"/>
      <c r="G41" s="52">
        <v>120</v>
      </c>
      <c r="H41" s="35"/>
      <c r="I41" s="35"/>
      <c r="J41" s="178" t="s">
        <v>14</v>
      </c>
    </row>
    <row r="42" spans="1:10" s="6" customFormat="1" x14ac:dyDescent="0.25">
      <c r="A42" s="162"/>
      <c r="B42" s="154"/>
      <c r="C42" s="32">
        <v>2016</v>
      </c>
      <c r="D42" s="49">
        <f t="shared" ref="D42:D62" si="19">E42+F42+G42+H42+I42</f>
        <v>251</v>
      </c>
      <c r="E42" s="49"/>
      <c r="F42" s="49"/>
      <c r="G42" s="49">
        <v>251</v>
      </c>
      <c r="H42" s="9"/>
      <c r="I42" s="9"/>
      <c r="J42" s="158"/>
    </row>
    <row r="43" spans="1:10" s="6" customFormat="1" x14ac:dyDescent="0.25">
      <c r="A43" s="162"/>
      <c r="B43" s="155"/>
      <c r="C43" s="10">
        <v>2017</v>
      </c>
      <c r="D43" s="49">
        <f t="shared" si="19"/>
        <v>251</v>
      </c>
      <c r="E43" s="50"/>
      <c r="F43" s="50"/>
      <c r="G43" s="50">
        <v>251</v>
      </c>
      <c r="H43" s="11"/>
      <c r="I43" s="11"/>
      <c r="J43" s="159"/>
    </row>
    <row r="44" spans="1:10" s="6" customFormat="1" ht="24.75" customHeight="1" thickBot="1" x14ac:dyDescent="0.3">
      <c r="A44" s="163"/>
      <c r="B44" s="156"/>
      <c r="C44" s="30" t="s">
        <v>26</v>
      </c>
      <c r="D44" s="51">
        <f>D41+D42+D43</f>
        <v>622</v>
      </c>
      <c r="E44" s="51">
        <f t="shared" ref="E44:I44" si="20">E41+E42+E43</f>
        <v>0</v>
      </c>
      <c r="F44" s="51">
        <f t="shared" si="20"/>
        <v>0</v>
      </c>
      <c r="G44" s="51">
        <f t="shared" si="20"/>
        <v>622</v>
      </c>
      <c r="H44" s="12">
        <f t="shared" si="20"/>
        <v>0</v>
      </c>
      <c r="I44" s="12">
        <f t="shared" si="20"/>
        <v>0</v>
      </c>
      <c r="J44" s="160"/>
    </row>
    <row r="45" spans="1:10" s="6" customFormat="1" ht="15.75" customHeight="1" x14ac:dyDescent="0.25">
      <c r="A45" s="149" t="s">
        <v>113</v>
      </c>
      <c r="B45" s="153" t="s">
        <v>114</v>
      </c>
      <c r="C45" s="31">
        <v>2015</v>
      </c>
      <c r="D45" s="48">
        <f>E45+F45+G45+H45+I45</f>
        <v>120</v>
      </c>
      <c r="E45" s="48"/>
      <c r="F45" s="48"/>
      <c r="G45" s="48">
        <v>120</v>
      </c>
      <c r="H45" s="8"/>
      <c r="I45" s="8"/>
      <c r="J45" s="157" t="s">
        <v>14</v>
      </c>
    </row>
    <row r="46" spans="1:10" s="6" customFormat="1" x14ac:dyDescent="0.25">
      <c r="A46" s="150"/>
      <c r="B46" s="154"/>
      <c r="C46" s="32">
        <v>2016</v>
      </c>
      <c r="D46" s="49">
        <f t="shared" si="19"/>
        <v>145</v>
      </c>
      <c r="E46" s="49"/>
      <c r="F46" s="49"/>
      <c r="G46" s="49">
        <v>145</v>
      </c>
      <c r="H46" s="9"/>
      <c r="I46" s="9"/>
      <c r="J46" s="158"/>
    </row>
    <row r="47" spans="1:10" s="6" customFormat="1" x14ac:dyDescent="0.25">
      <c r="A47" s="151"/>
      <c r="B47" s="155"/>
      <c r="C47" s="10">
        <v>2017</v>
      </c>
      <c r="D47" s="50">
        <f>E47+F47+G47+H47+I47</f>
        <v>145</v>
      </c>
      <c r="E47" s="50"/>
      <c r="F47" s="50"/>
      <c r="G47" s="50">
        <v>145</v>
      </c>
      <c r="H47" s="11"/>
      <c r="I47" s="11"/>
      <c r="J47" s="159"/>
    </row>
    <row r="48" spans="1:10" s="6" customFormat="1" ht="32.25" customHeight="1" thickBot="1" x14ac:dyDescent="0.3">
      <c r="A48" s="152"/>
      <c r="B48" s="156"/>
      <c r="C48" s="30" t="s">
        <v>26</v>
      </c>
      <c r="D48" s="51">
        <f>D45+D46+D47</f>
        <v>410</v>
      </c>
      <c r="E48" s="51">
        <f>E45+E46+E47</f>
        <v>0</v>
      </c>
      <c r="F48" s="51">
        <f t="shared" ref="F48:I48" si="21">F45+F46+F47</f>
        <v>0</v>
      </c>
      <c r="G48" s="51">
        <f t="shared" si="21"/>
        <v>410</v>
      </c>
      <c r="H48" s="12">
        <f t="shared" si="21"/>
        <v>0</v>
      </c>
      <c r="I48" s="12">
        <f t="shared" si="21"/>
        <v>0</v>
      </c>
      <c r="J48" s="160"/>
    </row>
    <row r="49" spans="1:10" s="6" customFormat="1" ht="15.75" customHeight="1" x14ac:dyDescent="0.25">
      <c r="A49" s="149" t="s">
        <v>115</v>
      </c>
      <c r="B49" s="153" t="s">
        <v>116</v>
      </c>
      <c r="C49" s="31">
        <v>2015</v>
      </c>
      <c r="D49" s="48">
        <f t="shared" si="19"/>
        <v>482.9</v>
      </c>
      <c r="E49" s="48"/>
      <c r="F49" s="48"/>
      <c r="G49" s="48">
        <v>482.9</v>
      </c>
      <c r="H49" s="8"/>
      <c r="I49" s="8"/>
      <c r="J49" s="157" t="s">
        <v>14</v>
      </c>
    </row>
    <row r="50" spans="1:10" s="6" customFormat="1" x14ac:dyDescent="0.25">
      <c r="A50" s="150"/>
      <c r="B50" s="154"/>
      <c r="C50" s="32">
        <v>2016</v>
      </c>
      <c r="D50" s="49">
        <f t="shared" si="19"/>
        <v>185</v>
      </c>
      <c r="E50" s="49"/>
      <c r="F50" s="49"/>
      <c r="G50" s="49">
        <v>185</v>
      </c>
      <c r="H50" s="9"/>
      <c r="I50" s="9"/>
      <c r="J50" s="158"/>
    </row>
    <row r="51" spans="1:10" s="6" customFormat="1" x14ac:dyDescent="0.25">
      <c r="A51" s="151"/>
      <c r="B51" s="155"/>
      <c r="C51" s="10">
        <v>2017</v>
      </c>
      <c r="D51" s="50">
        <f t="shared" si="19"/>
        <v>185</v>
      </c>
      <c r="E51" s="50"/>
      <c r="F51" s="50"/>
      <c r="G51" s="50">
        <v>185</v>
      </c>
      <c r="H51" s="11"/>
      <c r="I51" s="11"/>
      <c r="J51" s="159"/>
    </row>
    <row r="52" spans="1:10" s="6" customFormat="1" ht="16.5" thickBot="1" x14ac:dyDescent="0.3">
      <c r="A52" s="152"/>
      <c r="B52" s="156"/>
      <c r="C52" s="30" t="s">
        <v>26</v>
      </c>
      <c r="D52" s="51">
        <f t="shared" si="19"/>
        <v>852.9</v>
      </c>
      <c r="E52" s="51">
        <f>E49+E50+E51</f>
        <v>0</v>
      </c>
      <c r="F52" s="51">
        <f t="shared" ref="F52:I52" si="22">F49+F50+F51</f>
        <v>0</v>
      </c>
      <c r="G52" s="51">
        <f t="shared" si="22"/>
        <v>852.9</v>
      </c>
      <c r="H52" s="12">
        <f t="shared" si="22"/>
        <v>0</v>
      </c>
      <c r="I52" s="12">
        <f t="shared" si="22"/>
        <v>0</v>
      </c>
      <c r="J52" s="160"/>
    </row>
    <row r="53" spans="1:10" s="6" customFormat="1" ht="15.75" customHeight="1" x14ac:dyDescent="0.25">
      <c r="A53" s="149" t="s">
        <v>117</v>
      </c>
      <c r="B53" s="153" t="s">
        <v>118</v>
      </c>
      <c r="C53" s="31">
        <v>2015</v>
      </c>
      <c r="D53" s="48">
        <f t="shared" si="19"/>
        <v>13</v>
      </c>
      <c r="E53" s="48"/>
      <c r="F53" s="48"/>
      <c r="G53" s="48">
        <v>13</v>
      </c>
      <c r="H53" s="8"/>
      <c r="I53" s="8"/>
      <c r="J53" s="157" t="s">
        <v>14</v>
      </c>
    </row>
    <row r="54" spans="1:10" s="6" customFormat="1" x14ac:dyDescent="0.25">
      <c r="A54" s="150"/>
      <c r="B54" s="154"/>
      <c r="C54" s="32">
        <v>2016</v>
      </c>
      <c r="D54" s="49">
        <f t="shared" si="19"/>
        <v>43</v>
      </c>
      <c r="E54" s="49"/>
      <c r="F54" s="49"/>
      <c r="G54" s="49">
        <v>43</v>
      </c>
      <c r="H54" s="9"/>
      <c r="I54" s="9"/>
      <c r="J54" s="158"/>
    </row>
    <row r="55" spans="1:10" s="6" customFormat="1" x14ac:dyDescent="0.25">
      <c r="A55" s="151"/>
      <c r="B55" s="155"/>
      <c r="C55" s="10">
        <v>2017</v>
      </c>
      <c r="D55" s="50">
        <f t="shared" si="19"/>
        <v>43</v>
      </c>
      <c r="E55" s="50"/>
      <c r="F55" s="50"/>
      <c r="G55" s="50">
        <v>43</v>
      </c>
      <c r="H55" s="11"/>
      <c r="I55" s="11"/>
      <c r="J55" s="159"/>
    </row>
    <row r="56" spans="1:10" s="6" customFormat="1" ht="16.5" thickBot="1" x14ac:dyDescent="0.3">
      <c r="A56" s="152"/>
      <c r="B56" s="156"/>
      <c r="C56" s="30" t="s">
        <v>26</v>
      </c>
      <c r="D56" s="51">
        <f t="shared" si="19"/>
        <v>99</v>
      </c>
      <c r="E56" s="51">
        <f>E53+E54+E55</f>
        <v>0</v>
      </c>
      <c r="F56" s="51">
        <f t="shared" ref="F56:I56" si="23">F53+F54+F55</f>
        <v>0</v>
      </c>
      <c r="G56" s="51">
        <f t="shared" si="23"/>
        <v>99</v>
      </c>
      <c r="H56" s="12">
        <f t="shared" si="23"/>
        <v>0</v>
      </c>
      <c r="I56" s="12">
        <f t="shared" si="23"/>
        <v>0</v>
      </c>
      <c r="J56" s="160"/>
    </row>
    <row r="57" spans="1:10" s="6" customFormat="1" ht="15.75" customHeight="1" x14ac:dyDescent="0.25">
      <c r="A57" s="149" t="s">
        <v>119</v>
      </c>
      <c r="B57" s="153" t="s">
        <v>120</v>
      </c>
      <c r="C57" s="31">
        <v>2015</v>
      </c>
      <c r="D57" s="48">
        <f t="shared" si="19"/>
        <v>0</v>
      </c>
      <c r="E57" s="48"/>
      <c r="F57" s="48"/>
      <c r="G57" s="252">
        <v>0</v>
      </c>
      <c r="H57" s="8"/>
      <c r="I57" s="8"/>
      <c r="J57" s="157" t="s">
        <v>14</v>
      </c>
    </row>
    <row r="58" spans="1:10" s="6" customFormat="1" x14ac:dyDescent="0.25">
      <c r="A58" s="150"/>
      <c r="B58" s="154"/>
      <c r="C58" s="32">
        <v>2016</v>
      </c>
      <c r="D58" s="49">
        <f t="shared" si="19"/>
        <v>0</v>
      </c>
      <c r="E58" s="49"/>
      <c r="F58" s="49"/>
      <c r="G58" s="49">
        <v>0</v>
      </c>
      <c r="H58" s="9"/>
      <c r="I58" s="9"/>
      <c r="J58" s="158"/>
    </row>
    <row r="59" spans="1:10" s="6" customFormat="1" x14ac:dyDescent="0.25">
      <c r="A59" s="151"/>
      <c r="B59" s="155"/>
      <c r="C59" s="10">
        <v>2017</v>
      </c>
      <c r="D59" s="50">
        <f t="shared" si="19"/>
        <v>0</v>
      </c>
      <c r="E59" s="50"/>
      <c r="F59" s="50"/>
      <c r="G59" s="50">
        <v>0</v>
      </c>
      <c r="H59" s="11"/>
      <c r="I59" s="11"/>
      <c r="J59" s="159"/>
    </row>
    <row r="60" spans="1:10" s="6" customFormat="1" ht="16.5" thickBot="1" x14ac:dyDescent="0.3">
      <c r="A60" s="152"/>
      <c r="B60" s="156"/>
      <c r="C60" s="30" t="s">
        <v>26</v>
      </c>
      <c r="D60" s="51">
        <f t="shared" si="19"/>
        <v>0</v>
      </c>
      <c r="E60" s="51">
        <f>E57+E58+E59</f>
        <v>0</v>
      </c>
      <c r="F60" s="51">
        <f t="shared" ref="F60:I60" si="24">F57+F58+F59</f>
        <v>0</v>
      </c>
      <c r="G60" s="51">
        <f t="shared" si="24"/>
        <v>0</v>
      </c>
      <c r="H60" s="12">
        <f t="shared" si="24"/>
        <v>0</v>
      </c>
      <c r="I60" s="12">
        <f t="shared" si="24"/>
        <v>0</v>
      </c>
      <c r="J60" s="160"/>
    </row>
    <row r="61" spans="1:10" s="6" customFormat="1" ht="15.75" customHeight="1" x14ac:dyDescent="0.25">
      <c r="A61" s="149" t="s">
        <v>121</v>
      </c>
      <c r="B61" s="153" t="s">
        <v>122</v>
      </c>
      <c r="C61" s="31">
        <v>2015</v>
      </c>
      <c r="D61" s="48">
        <f t="shared" si="19"/>
        <v>500</v>
      </c>
      <c r="E61" s="48"/>
      <c r="F61" s="48"/>
      <c r="G61" s="48">
        <v>500</v>
      </c>
      <c r="H61" s="8"/>
      <c r="I61" s="102"/>
      <c r="J61" s="157" t="s">
        <v>14</v>
      </c>
    </row>
    <row r="62" spans="1:10" s="6" customFormat="1" x14ac:dyDescent="0.25">
      <c r="A62" s="150"/>
      <c r="B62" s="154"/>
      <c r="C62" s="32">
        <v>2016</v>
      </c>
      <c r="D62" s="49">
        <f t="shared" si="19"/>
        <v>500</v>
      </c>
      <c r="E62" s="49"/>
      <c r="F62" s="49"/>
      <c r="G62" s="49">
        <v>500</v>
      </c>
      <c r="H62" s="9"/>
      <c r="I62" s="103"/>
      <c r="J62" s="158"/>
    </row>
    <row r="63" spans="1:10" s="6" customFormat="1" x14ac:dyDescent="0.25">
      <c r="A63" s="151"/>
      <c r="B63" s="155"/>
      <c r="C63" s="10">
        <v>2017</v>
      </c>
      <c r="D63" s="50">
        <f>E63+F63+G63+H63+I63</f>
        <v>500</v>
      </c>
      <c r="E63" s="50"/>
      <c r="F63" s="50"/>
      <c r="G63" s="50">
        <v>500</v>
      </c>
      <c r="H63" s="11"/>
      <c r="I63" s="104"/>
      <c r="J63" s="159"/>
    </row>
    <row r="64" spans="1:10" s="6" customFormat="1" ht="16.5" thickBot="1" x14ac:dyDescent="0.3">
      <c r="A64" s="151"/>
      <c r="B64" s="155"/>
      <c r="C64" s="10" t="s">
        <v>26</v>
      </c>
      <c r="D64" s="50">
        <f t="shared" ref="D64:D66" si="25">E64+F64+G64+H64+I64</f>
        <v>1500</v>
      </c>
      <c r="E64" s="50">
        <f>E61+E62+E63</f>
        <v>0</v>
      </c>
      <c r="F64" s="50">
        <f t="shared" ref="F64:I64" si="26">F61+F62+F63</f>
        <v>0</v>
      </c>
      <c r="G64" s="50">
        <f t="shared" si="26"/>
        <v>1500</v>
      </c>
      <c r="H64" s="11">
        <f t="shared" si="26"/>
        <v>0</v>
      </c>
      <c r="I64" s="11">
        <f t="shared" si="26"/>
        <v>0</v>
      </c>
      <c r="J64" s="160"/>
    </row>
    <row r="65" spans="1:10" s="6" customFormat="1" ht="15.75" customHeight="1" x14ac:dyDescent="0.25">
      <c r="A65" s="253" t="s">
        <v>48</v>
      </c>
      <c r="B65" s="254" t="s">
        <v>206</v>
      </c>
      <c r="C65" s="255">
        <v>2015</v>
      </c>
      <c r="D65" s="252">
        <f t="shared" si="25"/>
        <v>74.599999999999994</v>
      </c>
      <c r="E65" s="252"/>
      <c r="F65" s="252"/>
      <c r="G65" s="252">
        <v>74.599999999999994</v>
      </c>
      <c r="H65" s="8"/>
      <c r="I65" s="102"/>
      <c r="J65" s="157" t="s">
        <v>14</v>
      </c>
    </row>
    <row r="66" spans="1:10" s="6" customFormat="1" x14ac:dyDescent="0.25">
      <c r="A66" s="256"/>
      <c r="B66" s="257"/>
      <c r="C66" s="258">
        <v>2016</v>
      </c>
      <c r="D66" s="259">
        <f t="shared" si="25"/>
        <v>0</v>
      </c>
      <c r="E66" s="259"/>
      <c r="F66" s="259"/>
      <c r="G66" s="259">
        <v>0</v>
      </c>
      <c r="H66" s="9"/>
      <c r="I66" s="103"/>
      <c r="J66" s="158"/>
    </row>
    <row r="67" spans="1:10" s="6" customFormat="1" x14ac:dyDescent="0.25">
      <c r="A67" s="260"/>
      <c r="B67" s="261"/>
      <c r="C67" s="262">
        <v>2017</v>
      </c>
      <c r="D67" s="263">
        <f>E67+F67+G67+H67+I67</f>
        <v>0</v>
      </c>
      <c r="E67" s="263"/>
      <c r="F67" s="263"/>
      <c r="G67" s="263">
        <v>0</v>
      </c>
      <c r="H67" s="11"/>
      <c r="I67" s="104"/>
      <c r="J67" s="159"/>
    </row>
    <row r="68" spans="1:10" s="6" customFormat="1" ht="16.5" thickBot="1" x14ac:dyDescent="0.3">
      <c r="A68" s="260"/>
      <c r="B68" s="261"/>
      <c r="C68" s="262" t="s">
        <v>26</v>
      </c>
      <c r="D68" s="263">
        <f t="shared" ref="D68" si="27">E68+F68+G68+H68+I68</f>
        <v>74.599999999999994</v>
      </c>
      <c r="E68" s="263">
        <f>E65+E66+E67</f>
        <v>0</v>
      </c>
      <c r="F68" s="263">
        <f t="shared" ref="F68:I68" si="28">F65+F66+F67</f>
        <v>0</v>
      </c>
      <c r="G68" s="263">
        <f t="shared" si="28"/>
        <v>74.599999999999994</v>
      </c>
      <c r="H68" s="11">
        <f t="shared" si="28"/>
        <v>0</v>
      </c>
      <c r="I68" s="11">
        <f t="shared" si="28"/>
        <v>0</v>
      </c>
      <c r="J68" s="160"/>
    </row>
    <row r="69" spans="1:10" s="6" customFormat="1" x14ac:dyDescent="0.25">
      <c r="A69" s="133"/>
      <c r="B69" s="145" t="s">
        <v>89</v>
      </c>
      <c r="C69" s="13">
        <v>2015</v>
      </c>
      <c r="D69" s="53">
        <f>E69+F69+G69+H69+I69</f>
        <v>1860.5</v>
      </c>
      <c r="E69" s="53">
        <f t="shared" ref="E69:I71" si="29">E14+E29+E33+E37</f>
        <v>0</v>
      </c>
      <c r="F69" s="53">
        <f t="shared" si="29"/>
        <v>0</v>
      </c>
      <c r="G69" s="53">
        <f t="shared" si="29"/>
        <v>1860.5</v>
      </c>
      <c r="H69" s="14">
        <f t="shared" si="29"/>
        <v>0</v>
      </c>
      <c r="I69" s="14">
        <f t="shared" si="29"/>
        <v>0</v>
      </c>
      <c r="J69" s="139"/>
    </row>
    <row r="70" spans="1:10" s="6" customFormat="1" x14ac:dyDescent="0.25">
      <c r="A70" s="134"/>
      <c r="B70" s="146"/>
      <c r="C70" s="15">
        <v>2016</v>
      </c>
      <c r="D70" s="57">
        <f t="shared" ref="D70:D71" si="30">E70+F70+G70+H70+I70</f>
        <v>2674</v>
      </c>
      <c r="E70" s="57">
        <f t="shared" si="29"/>
        <v>0</v>
      </c>
      <c r="F70" s="57">
        <f t="shared" si="29"/>
        <v>0</v>
      </c>
      <c r="G70" s="57">
        <f t="shared" si="29"/>
        <v>2674</v>
      </c>
      <c r="H70" s="36">
        <f t="shared" si="29"/>
        <v>0</v>
      </c>
      <c r="I70" s="36">
        <f t="shared" si="29"/>
        <v>0</v>
      </c>
      <c r="J70" s="140"/>
    </row>
    <row r="71" spans="1:10" s="6" customFormat="1" x14ac:dyDescent="0.25">
      <c r="A71" s="134"/>
      <c r="B71" s="146"/>
      <c r="C71" s="105">
        <v>2017</v>
      </c>
      <c r="D71" s="106">
        <f t="shared" si="30"/>
        <v>2674</v>
      </c>
      <c r="E71" s="106">
        <f t="shared" si="29"/>
        <v>0</v>
      </c>
      <c r="F71" s="106">
        <f t="shared" si="29"/>
        <v>0</v>
      </c>
      <c r="G71" s="106">
        <f t="shared" si="29"/>
        <v>2674</v>
      </c>
      <c r="H71" s="107">
        <f t="shared" si="29"/>
        <v>0</v>
      </c>
      <c r="I71" s="107">
        <f t="shared" si="29"/>
        <v>0</v>
      </c>
      <c r="J71" s="140"/>
    </row>
    <row r="72" spans="1:10" s="6" customFormat="1" ht="16.5" thickBot="1" x14ac:dyDescent="0.3">
      <c r="A72" s="135"/>
      <c r="B72" s="147"/>
      <c r="C72" s="17" t="s">
        <v>26</v>
      </c>
      <c r="D72" s="56">
        <f>D69+D70+D71</f>
        <v>7208.5</v>
      </c>
      <c r="E72" s="56">
        <f>E69+E70+E71</f>
        <v>0</v>
      </c>
      <c r="F72" s="56">
        <f t="shared" ref="F72:I72" si="31">F69+F70+F71</f>
        <v>0</v>
      </c>
      <c r="G72" s="56">
        <f t="shared" si="31"/>
        <v>7208.5</v>
      </c>
      <c r="H72" s="18">
        <f t="shared" si="31"/>
        <v>0</v>
      </c>
      <c r="I72" s="18">
        <f t="shared" si="31"/>
        <v>0</v>
      </c>
      <c r="J72" s="148"/>
    </row>
    <row r="73" spans="1:10" ht="24" customHeight="1" thickBot="1" x14ac:dyDescent="0.3">
      <c r="A73" s="166" t="s">
        <v>94</v>
      </c>
      <c r="B73" s="167"/>
      <c r="C73" s="167"/>
      <c r="D73" s="167"/>
      <c r="E73" s="167"/>
      <c r="F73" s="167"/>
      <c r="G73" s="167"/>
      <c r="H73" s="167"/>
      <c r="I73" s="167"/>
      <c r="J73" s="168"/>
    </row>
    <row r="74" spans="1:10" ht="79.5" thickBot="1" x14ac:dyDescent="0.3">
      <c r="A74" s="108" t="s">
        <v>48</v>
      </c>
      <c r="B74" s="68" t="s">
        <v>95</v>
      </c>
      <c r="C74" s="30" t="s">
        <v>26</v>
      </c>
      <c r="D74" s="44" t="s">
        <v>30</v>
      </c>
      <c r="E74" s="44" t="s">
        <v>30</v>
      </c>
      <c r="F74" s="44" t="s">
        <v>30</v>
      </c>
      <c r="G74" s="44" t="s">
        <v>30</v>
      </c>
      <c r="H74" s="7" t="s">
        <v>30</v>
      </c>
      <c r="I74" s="37" t="s">
        <v>30</v>
      </c>
      <c r="J74" s="19"/>
    </row>
    <row r="75" spans="1:10" ht="95.25" thickBot="1" x14ac:dyDescent="0.3">
      <c r="A75" s="108" t="s">
        <v>49</v>
      </c>
      <c r="B75" s="68" t="s">
        <v>96</v>
      </c>
      <c r="C75" s="30" t="s">
        <v>26</v>
      </c>
      <c r="D75" s="44" t="s">
        <v>30</v>
      </c>
      <c r="E75" s="44" t="s">
        <v>30</v>
      </c>
      <c r="F75" s="44" t="s">
        <v>30</v>
      </c>
      <c r="G75" s="44" t="s">
        <v>30</v>
      </c>
      <c r="H75" s="7" t="s">
        <v>30</v>
      </c>
      <c r="I75" s="37" t="s">
        <v>30</v>
      </c>
      <c r="J75" s="109" t="s">
        <v>77</v>
      </c>
    </row>
    <row r="76" spans="1:10" ht="100.5" customHeight="1" thickBot="1" x14ac:dyDescent="0.3">
      <c r="A76" s="108" t="s">
        <v>50</v>
      </c>
      <c r="B76" s="68" t="s">
        <v>65</v>
      </c>
      <c r="C76" s="30" t="s">
        <v>26</v>
      </c>
      <c r="D76" s="44" t="s">
        <v>30</v>
      </c>
      <c r="E76" s="44" t="s">
        <v>30</v>
      </c>
      <c r="F76" s="44" t="s">
        <v>30</v>
      </c>
      <c r="G76" s="44" t="s">
        <v>30</v>
      </c>
      <c r="H76" s="7" t="s">
        <v>30</v>
      </c>
      <c r="I76" s="37" t="s">
        <v>30</v>
      </c>
      <c r="J76" s="110" t="s">
        <v>78</v>
      </c>
    </row>
    <row r="77" spans="1:10" ht="48" thickBot="1" x14ac:dyDescent="0.3">
      <c r="A77" s="108" t="s">
        <v>51</v>
      </c>
      <c r="B77" s="68" t="s">
        <v>68</v>
      </c>
      <c r="C77" s="30" t="s">
        <v>26</v>
      </c>
      <c r="D77" s="44" t="s">
        <v>30</v>
      </c>
      <c r="E77" s="44" t="s">
        <v>30</v>
      </c>
      <c r="F77" s="44" t="s">
        <v>30</v>
      </c>
      <c r="G77" s="44" t="s">
        <v>30</v>
      </c>
      <c r="H77" s="7" t="s">
        <v>30</v>
      </c>
      <c r="I77" s="37" t="s">
        <v>30</v>
      </c>
      <c r="J77" s="20"/>
    </row>
    <row r="78" spans="1:10" ht="55.5" customHeight="1" thickBot="1" x14ac:dyDescent="0.3">
      <c r="A78" s="108" t="s">
        <v>132</v>
      </c>
      <c r="B78" s="68" t="s">
        <v>69</v>
      </c>
      <c r="C78" s="30" t="s">
        <v>26</v>
      </c>
      <c r="D78" s="44" t="s">
        <v>30</v>
      </c>
      <c r="E78" s="44" t="s">
        <v>30</v>
      </c>
      <c r="F78" s="44" t="s">
        <v>30</v>
      </c>
      <c r="G78" s="44" t="s">
        <v>30</v>
      </c>
      <c r="H78" s="7" t="s">
        <v>30</v>
      </c>
      <c r="I78" s="37" t="s">
        <v>30</v>
      </c>
      <c r="J78" s="109" t="s">
        <v>81</v>
      </c>
    </row>
    <row r="79" spans="1:10" ht="48" thickBot="1" x14ac:dyDescent="0.3">
      <c r="A79" s="108" t="s">
        <v>133</v>
      </c>
      <c r="B79" s="68" t="s">
        <v>66</v>
      </c>
      <c r="C79" s="30" t="s">
        <v>26</v>
      </c>
      <c r="D79" s="44" t="s">
        <v>30</v>
      </c>
      <c r="E79" s="44" t="s">
        <v>30</v>
      </c>
      <c r="F79" s="44" t="s">
        <v>30</v>
      </c>
      <c r="G79" s="44" t="s">
        <v>30</v>
      </c>
      <c r="H79" s="7" t="s">
        <v>30</v>
      </c>
      <c r="I79" s="37" t="s">
        <v>30</v>
      </c>
      <c r="J79" s="110" t="s">
        <v>82</v>
      </c>
    </row>
    <row r="80" spans="1:10" ht="48" thickBot="1" x14ac:dyDescent="0.3">
      <c r="A80" s="108" t="s">
        <v>134</v>
      </c>
      <c r="B80" s="68" t="s">
        <v>67</v>
      </c>
      <c r="C80" s="30" t="s">
        <v>26</v>
      </c>
      <c r="D80" s="44" t="s">
        <v>30</v>
      </c>
      <c r="E80" s="44" t="s">
        <v>30</v>
      </c>
      <c r="F80" s="44" t="s">
        <v>30</v>
      </c>
      <c r="G80" s="44" t="s">
        <v>30</v>
      </c>
      <c r="H80" s="7" t="s">
        <v>30</v>
      </c>
      <c r="I80" s="37" t="s">
        <v>30</v>
      </c>
      <c r="J80" s="110" t="s">
        <v>82</v>
      </c>
    </row>
    <row r="81" spans="1:10" x14ac:dyDescent="0.25">
      <c r="A81" s="133" t="s">
        <v>52</v>
      </c>
      <c r="B81" s="136" t="s">
        <v>70</v>
      </c>
      <c r="C81" s="31">
        <v>2015</v>
      </c>
      <c r="D81" s="48">
        <f>D86+D89+D92+D95</f>
        <v>0</v>
      </c>
      <c r="E81" s="48">
        <f>E86+E89+E92+E95</f>
        <v>0</v>
      </c>
      <c r="F81" s="48">
        <f t="shared" ref="F81" si="32">F86+F89+F92+F95</f>
        <v>0</v>
      </c>
      <c r="G81" s="48"/>
      <c r="H81" s="8">
        <f t="shared" ref="H81:I83" si="33">H86+H89</f>
        <v>0</v>
      </c>
      <c r="I81" s="8">
        <f t="shared" si="33"/>
        <v>0</v>
      </c>
      <c r="J81" s="204"/>
    </row>
    <row r="82" spans="1:10" x14ac:dyDescent="0.25">
      <c r="A82" s="134"/>
      <c r="B82" s="137"/>
      <c r="C82" s="32">
        <v>2016</v>
      </c>
      <c r="D82" s="49">
        <f t="shared" ref="D82:G83" si="34">D87+D90+D93+D96</f>
        <v>840</v>
      </c>
      <c r="E82" s="49">
        <f t="shared" si="34"/>
        <v>0</v>
      </c>
      <c r="F82" s="49">
        <f t="shared" si="34"/>
        <v>0</v>
      </c>
      <c r="G82" s="49">
        <f t="shared" si="34"/>
        <v>840</v>
      </c>
      <c r="H82" s="9">
        <f t="shared" si="33"/>
        <v>0</v>
      </c>
      <c r="I82" s="111">
        <f t="shared" si="33"/>
        <v>0</v>
      </c>
      <c r="J82" s="205"/>
    </row>
    <row r="83" spans="1:10" x14ac:dyDescent="0.25">
      <c r="A83" s="134"/>
      <c r="B83" s="137"/>
      <c r="C83" s="10">
        <v>2017</v>
      </c>
      <c r="D83" s="50">
        <f t="shared" si="34"/>
        <v>840</v>
      </c>
      <c r="E83" s="50">
        <f t="shared" si="34"/>
        <v>0</v>
      </c>
      <c r="F83" s="50">
        <f t="shared" si="34"/>
        <v>0</v>
      </c>
      <c r="G83" s="50">
        <f t="shared" si="34"/>
        <v>840</v>
      </c>
      <c r="H83" s="11">
        <f t="shared" si="33"/>
        <v>0</v>
      </c>
      <c r="I83" s="112">
        <f t="shared" si="33"/>
        <v>0</v>
      </c>
      <c r="J83" s="205"/>
    </row>
    <row r="84" spans="1:10" ht="16.5" thickBot="1" x14ac:dyDescent="0.3">
      <c r="A84" s="169"/>
      <c r="B84" s="164"/>
      <c r="C84" s="17" t="s">
        <v>26</v>
      </c>
      <c r="D84" s="56">
        <f t="shared" ref="D84:D97" si="35">E84+F84+G84+H84+I84</f>
        <v>1680</v>
      </c>
      <c r="E84" s="56">
        <f>E81+E82+E83</f>
        <v>0</v>
      </c>
      <c r="F84" s="56">
        <f>F81+F82+F83</f>
        <v>0</v>
      </c>
      <c r="G84" s="56">
        <f>G81+G82+G83</f>
        <v>1680</v>
      </c>
      <c r="H84" s="18">
        <f>H81+H82+H83</f>
        <v>0</v>
      </c>
      <c r="I84" s="113">
        <f>I81+I82+I83</f>
        <v>0</v>
      </c>
      <c r="J84" s="207"/>
    </row>
    <row r="85" spans="1:10" ht="117.75" customHeight="1" thickBot="1" x14ac:dyDescent="0.3">
      <c r="A85" s="108" t="s">
        <v>135</v>
      </c>
      <c r="B85" s="68" t="s">
        <v>71</v>
      </c>
      <c r="C85" s="30" t="s">
        <v>26</v>
      </c>
      <c r="D85" s="44" t="s">
        <v>30</v>
      </c>
      <c r="E85" s="44" t="s">
        <v>30</v>
      </c>
      <c r="F85" s="44" t="s">
        <v>30</v>
      </c>
      <c r="G85" s="44" t="s">
        <v>30</v>
      </c>
      <c r="H85" s="7" t="s">
        <v>30</v>
      </c>
      <c r="I85" s="7" t="s">
        <v>30</v>
      </c>
      <c r="J85" s="20" t="s">
        <v>75</v>
      </c>
    </row>
    <row r="86" spans="1:10" ht="15.75" customHeight="1" x14ac:dyDescent="0.25">
      <c r="A86" s="161" t="s">
        <v>136</v>
      </c>
      <c r="B86" s="136" t="s">
        <v>192</v>
      </c>
      <c r="C86" s="31">
        <v>2015</v>
      </c>
      <c r="D86" s="48">
        <f t="shared" si="35"/>
        <v>0</v>
      </c>
      <c r="E86" s="48"/>
      <c r="F86" s="48"/>
      <c r="G86" s="48">
        <v>0</v>
      </c>
      <c r="H86" s="102"/>
      <c r="I86" s="114"/>
      <c r="J86" s="204" t="s">
        <v>23</v>
      </c>
    </row>
    <row r="87" spans="1:10" x14ac:dyDescent="0.25">
      <c r="A87" s="162"/>
      <c r="B87" s="137"/>
      <c r="C87" s="32">
        <v>2016</v>
      </c>
      <c r="D87" s="49">
        <f t="shared" si="35"/>
        <v>640</v>
      </c>
      <c r="E87" s="49"/>
      <c r="F87" s="49"/>
      <c r="G87" s="49">
        <v>640</v>
      </c>
      <c r="H87" s="103"/>
      <c r="I87" s="115"/>
      <c r="J87" s="205"/>
    </row>
    <row r="88" spans="1:10" ht="16.5" thickBot="1" x14ac:dyDescent="0.3">
      <c r="A88" s="163"/>
      <c r="B88" s="164"/>
      <c r="C88" s="10">
        <v>2017</v>
      </c>
      <c r="D88" s="50">
        <f t="shared" si="35"/>
        <v>640</v>
      </c>
      <c r="E88" s="50"/>
      <c r="F88" s="50"/>
      <c r="G88" s="50">
        <v>640</v>
      </c>
      <c r="H88" s="104"/>
      <c r="I88" s="116"/>
      <c r="J88" s="207"/>
    </row>
    <row r="89" spans="1:10" ht="15.75" customHeight="1" x14ac:dyDescent="0.25">
      <c r="A89" s="161" t="s">
        <v>137</v>
      </c>
      <c r="B89" s="136" t="s">
        <v>72</v>
      </c>
      <c r="C89" s="31">
        <v>2015</v>
      </c>
      <c r="D89" s="48">
        <f t="shared" si="35"/>
        <v>0</v>
      </c>
      <c r="E89" s="48"/>
      <c r="F89" s="48"/>
      <c r="G89" s="48">
        <v>0</v>
      </c>
      <c r="H89" s="102"/>
      <c r="I89" s="114"/>
      <c r="J89" s="204" t="s">
        <v>23</v>
      </c>
    </row>
    <row r="90" spans="1:10" x14ac:dyDescent="0.25">
      <c r="A90" s="162"/>
      <c r="B90" s="137"/>
      <c r="C90" s="32">
        <v>2016</v>
      </c>
      <c r="D90" s="49">
        <f t="shared" si="35"/>
        <v>200</v>
      </c>
      <c r="E90" s="49"/>
      <c r="F90" s="49"/>
      <c r="G90" s="49">
        <v>200</v>
      </c>
      <c r="H90" s="103"/>
      <c r="I90" s="115"/>
      <c r="J90" s="205"/>
    </row>
    <row r="91" spans="1:10" ht="21.75" customHeight="1" thickBot="1" x14ac:dyDescent="0.3">
      <c r="A91" s="163"/>
      <c r="B91" s="164"/>
      <c r="C91" s="30">
        <v>2017</v>
      </c>
      <c r="D91" s="51">
        <f t="shared" si="35"/>
        <v>200</v>
      </c>
      <c r="E91" s="51"/>
      <c r="F91" s="51"/>
      <c r="G91" s="51">
        <v>200</v>
      </c>
      <c r="H91" s="117"/>
      <c r="I91" s="118"/>
      <c r="J91" s="207"/>
    </row>
    <row r="92" spans="1:10" ht="15.75" customHeight="1" x14ac:dyDescent="0.25">
      <c r="A92" s="161" t="s">
        <v>138</v>
      </c>
      <c r="B92" s="136" t="s">
        <v>193</v>
      </c>
      <c r="C92" s="31">
        <v>2015</v>
      </c>
      <c r="D92" s="48">
        <f t="shared" si="35"/>
        <v>0</v>
      </c>
      <c r="E92" s="48"/>
      <c r="F92" s="48"/>
      <c r="G92" s="48">
        <v>0</v>
      </c>
      <c r="H92" s="102"/>
      <c r="I92" s="114"/>
      <c r="J92" s="204" t="s">
        <v>23</v>
      </c>
    </row>
    <row r="93" spans="1:10" x14ac:dyDescent="0.25">
      <c r="A93" s="162"/>
      <c r="B93" s="137"/>
      <c r="C93" s="32">
        <v>2016</v>
      </c>
      <c r="D93" s="49">
        <f t="shared" si="35"/>
        <v>0</v>
      </c>
      <c r="E93" s="49"/>
      <c r="F93" s="49"/>
      <c r="G93" s="49">
        <v>0</v>
      </c>
      <c r="H93" s="103"/>
      <c r="I93" s="115"/>
      <c r="J93" s="205"/>
    </row>
    <row r="94" spans="1:10" ht="16.5" thickBot="1" x14ac:dyDescent="0.3">
      <c r="A94" s="163"/>
      <c r="B94" s="164"/>
      <c r="C94" s="10">
        <v>2017</v>
      </c>
      <c r="D94" s="50">
        <f t="shared" si="35"/>
        <v>0</v>
      </c>
      <c r="E94" s="50"/>
      <c r="F94" s="50"/>
      <c r="G94" s="50">
        <v>0</v>
      </c>
      <c r="H94" s="104"/>
      <c r="I94" s="116"/>
      <c r="J94" s="207"/>
    </row>
    <row r="95" spans="1:10" x14ac:dyDescent="0.25">
      <c r="A95" s="161" t="s">
        <v>139</v>
      </c>
      <c r="B95" s="136" t="s">
        <v>97</v>
      </c>
      <c r="C95" s="31">
        <v>2015</v>
      </c>
      <c r="D95" s="48">
        <f t="shared" si="35"/>
        <v>0</v>
      </c>
      <c r="E95" s="48"/>
      <c r="F95" s="48"/>
      <c r="G95" s="48">
        <v>0</v>
      </c>
      <c r="H95" s="102"/>
      <c r="I95" s="114"/>
      <c r="J95" s="204" t="s">
        <v>23</v>
      </c>
    </row>
    <row r="96" spans="1:10" x14ac:dyDescent="0.25">
      <c r="A96" s="162"/>
      <c r="B96" s="137"/>
      <c r="C96" s="32">
        <v>2016</v>
      </c>
      <c r="D96" s="49">
        <f t="shared" si="35"/>
        <v>0</v>
      </c>
      <c r="E96" s="49"/>
      <c r="F96" s="49"/>
      <c r="G96" s="49">
        <v>0</v>
      </c>
      <c r="H96" s="103"/>
      <c r="I96" s="115"/>
      <c r="J96" s="205"/>
    </row>
    <row r="97" spans="1:10" ht="16.5" thickBot="1" x14ac:dyDescent="0.3">
      <c r="A97" s="163"/>
      <c r="B97" s="164"/>
      <c r="C97" s="30">
        <v>2017</v>
      </c>
      <c r="D97" s="51">
        <f t="shared" si="35"/>
        <v>0</v>
      </c>
      <c r="E97" s="51"/>
      <c r="F97" s="51"/>
      <c r="G97" s="51">
        <v>0</v>
      </c>
      <c r="H97" s="117"/>
      <c r="I97" s="118"/>
      <c r="J97" s="207"/>
    </row>
    <row r="98" spans="1:10" ht="63.75" thickBot="1" x14ac:dyDescent="0.3">
      <c r="A98" s="119" t="s">
        <v>53</v>
      </c>
      <c r="B98" s="120" t="s">
        <v>183</v>
      </c>
      <c r="C98" s="121" t="s">
        <v>26</v>
      </c>
      <c r="D98" s="122" t="s">
        <v>30</v>
      </c>
      <c r="E98" s="122" t="s">
        <v>30</v>
      </c>
      <c r="F98" s="122" t="s">
        <v>30</v>
      </c>
      <c r="G98" s="122" t="s">
        <v>30</v>
      </c>
      <c r="H98" s="123" t="s">
        <v>30</v>
      </c>
      <c r="I98" s="124" t="s">
        <v>30</v>
      </c>
      <c r="J98" s="21"/>
    </row>
    <row r="99" spans="1:10" ht="45.75" customHeight="1" thickBot="1" x14ac:dyDescent="0.3">
      <c r="A99" s="108" t="s">
        <v>140</v>
      </c>
      <c r="B99" s="68" t="s">
        <v>73</v>
      </c>
      <c r="C99" s="30" t="s">
        <v>26</v>
      </c>
      <c r="D99" s="44" t="s">
        <v>30</v>
      </c>
      <c r="E99" s="44" t="s">
        <v>30</v>
      </c>
      <c r="F99" s="44" t="s">
        <v>30</v>
      </c>
      <c r="G99" s="44" t="s">
        <v>30</v>
      </c>
      <c r="H99" s="125" t="s">
        <v>30</v>
      </c>
      <c r="I99" s="126" t="s">
        <v>30</v>
      </c>
      <c r="J99" s="127" t="s">
        <v>83</v>
      </c>
    </row>
    <row r="100" spans="1:10" ht="46.5" customHeight="1" thickBot="1" x14ac:dyDescent="0.3">
      <c r="A100" s="108" t="s">
        <v>141</v>
      </c>
      <c r="B100" s="68" t="s">
        <v>74</v>
      </c>
      <c r="C100" s="30" t="s">
        <v>26</v>
      </c>
      <c r="D100" s="44" t="s">
        <v>30</v>
      </c>
      <c r="E100" s="44" t="s">
        <v>30</v>
      </c>
      <c r="F100" s="44" t="s">
        <v>30</v>
      </c>
      <c r="G100" s="44" t="s">
        <v>30</v>
      </c>
      <c r="H100" s="125" t="s">
        <v>30</v>
      </c>
      <c r="I100" s="126" t="s">
        <v>30</v>
      </c>
      <c r="J100" s="128" t="s">
        <v>83</v>
      </c>
    </row>
    <row r="101" spans="1:10" x14ac:dyDescent="0.25">
      <c r="A101" s="133" t="s">
        <v>54</v>
      </c>
      <c r="B101" s="136" t="s">
        <v>76</v>
      </c>
      <c r="C101" s="31">
        <v>2015</v>
      </c>
      <c r="D101" s="48">
        <f>E101+F101+G101+H101+I101</f>
        <v>70</v>
      </c>
      <c r="E101" s="48"/>
      <c r="F101" s="48"/>
      <c r="G101" s="48">
        <v>70</v>
      </c>
      <c r="H101" s="8"/>
      <c r="I101" s="8"/>
      <c r="J101" s="204" t="s">
        <v>82</v>
      </c>
    </row>
    <row r="102" spans="1:10" x14ac:dyDescent="0.25">
      <c r="A102" s="134"/>
      <c r="B102" s="137"/>
      <c r="C102" s="32">
        <v>2016</v>
      </c>
      <c r="D102" s="49">
        <f>E102+F102+G102+H102+I102</f>
        <v>70</v>
      </c>
      <c r="E102" s="49"/>
      <c r="F102" s="49"/>
      <c r="G102" s="49">
        <v>70</v>
      </c>
      <c r="H102" s="9"/>
      <c r="I102" s="111"/>
      <c r="J102" s="205"/>
    </row>
    <row r="103" spans="1:10" x14ac:dyDescent="0.25">
      <c r="A103" s="134"/>
      <c r="B103" s="137"/>
      <c r="C103" s="10">
        <v>2017</v>
      </c>
      <c r="D103" s="50">
        <f>E103+F103+G103+H103+I103</f>
        <v>70</v>
      </c>
      <c r="E103" s="50"/>
      <c r="F103" s="50"/>
      <c r="G103" s="50">
        <v>70</v>
      </c>
      <c r="H103" s="11"/>
      <c r="I103" s="112"/>
      <c r="J103" s="205"/>
    </row>
    <row r="104" spans="1:10" ht="36.75" customHeight="1" thickBot="1" x14ac:dyDescent="0.3">
      <c r="A104" s="169"/>
      <c r="B104" s="164"/>
      <c r="C104" s="17" t="s">
        <v>26</v>
      </c>
      <c r="D104" s="56">
        <f>E104+F104+G104+H104+I104</f>
        <v>210</v>
      </c>
      <c r="E104" s="56">
        <f>E101+E102+E103</f>
        <v>0</v>
      </c>
      <c r="F104" s="56">
        <f>F101+F102+F103</f>
        <v>0</v>
      </c>
      <c r="G104" s="56">
        <f>G101+G102+G103</f>
        <v>210</v>
      </c>
      <c r="H104" s="18">
        <f>H101+H102+H103</f>
        <v>0</v>
      </c>
      <c r="I104" s="113">
        <f>I101+I102+I103</f>
        <v>0</v>
      </c>
      <c r="J104" s="207"/>
    </row>
    <row r="105" spans="1:10" x14ac:dyDescent="0.25">
      <c r="A105" s="133"/>
      <c r="B105" s="145" t="s">
        <v>89</v>
      </c>
      <c r="C105" s="13">
        <v>2015</v>
      </c>
      <c r="D105" s="53">
        <f t="shared" ref="D105:I107" si="36">D81+D101</f>
        <v>70</v>
      </c>
      <c r="E105" s="53">
        <f t="shared" si="36"/>
        <v>0</v>
      </c>
      <c r="F105" s="53">
        <f t="shared" si="36"/>
        <v>0</v>
      </c>
      <c r="G105" s="53">
        <f>G81+G101</f>
        <v>70</v>
      </c>
      <c r="H105" s="14">
        <f t="shared" si="36"/>
        <v>0</v>
      </c>
      <c r="I105" s="129">
        <f t="shared" si="36"/>
        <v>0</v>
      </c>
      <c r="J105" s="204"/>
    </row>
    <row r="106" spans="1:10" x14ac:dyDescent="0.25">
      <c r="A106" s="134"/>
      <c r="B106" s="180"/>
      <c r="C106" s="15">
        <v>2016</v>
      </c>
      <c r="D106" s="55">
        <f t="shared" si="36"/>
        <v>910</v>
      </c>
      <c r="E106" s="55">
        <f t="shared" si="36"/>
        <v>0</v>
      </c>
      <c r="F106" s="55">
        <f t="shared" si="36"/>
        <v>0</v>
      </c>
      <c r="G106" s="55">
        <f t="shared" si="36"/>
        <v>910</v>
      </c>
      <c r="H106" s="16">
        <f t="shared" si="36"/>
        <v>0</v>
      </c>
      <c r="I106" s="16">
        <f t="shared" si="36"/>
        <v>0</v>
      </c>
      <c r="J106" s="205"/>
    </row>
    <row r="107" spans="1:10" x14ac:dyDescent="0.25">
      <c r="A107" s="134"/>
      <c r="B107" s="180"/>
      <c r="C107" s="15">
        <v>2017</v>
      </c>
      <c r="D107" s="55">
        <f t="shared" si="36"/>
        <v>910</v>
      </c>
      <c r="E107" s="55">
        <f t="shared" si="36"/>
        <v>0</v>
      </c>
      <c r="F107" s="55">
        <f t="shared" si="36"/>
        <v>0</v>
      </c>
      <c r="G107" s="55">
        <f t="shared" si="36"/>
        <v>910</v>
      </c>
      <c r="H107" s="16">
        <f t="shared" si="36"/>
        <v>0</v>
      </c>
      <c r="I107" s="16">
        <f t="shared" si="36"/>
        <v>0</v>
      </c>
      <c r="J107" s="205"/>
    </row>
    <row r="108" spans="1:10" ht="16.5" thickBot="1" x14ac:dyDescent="0.3">
      <c r="A108" s="179"/>
      <c r="B108" s="181"/>
      <c r="C108" s="17" t="s">
        <v>26</v>
      </c>
      <c r="D108" s="56">
        <f>E108+F108+G108+H108+I108</f>
        <v>1890</v>
      </c>
      <c r="E108" s="56">
        <f>E105+E106+E107</f>
        <v>0</v>
      </c>
      <c r="F108" s="56">
        <f>F105+F106+F107</f>
        <v>0</v>
      </c>
      <c r="G108" s="56">
        <f>G105+G106+G107</f>
        <v>1890</v>
      </c>
      <c r="H108" s="18">
        <f>H105+H106+H107</f>
        <v>0</v>
      </c>
      <c r="I108" s="113">
        <f>I105+I106+I107</f>
        <v>0</v>
      </c>
      <c r="J108" s="206"/>
    </row>
    <row r="109" spans="1:10" ht="21" customHeight="1" thickBot="1" x14ac:dyDescent="0.3">
      <c r="A109" s="166" t="s">
        <v>85</v>
      </c>
      <c r="B109" s="167"/>
      <c r="C109" s="167"/>
      <c r="D109" s="167"/>
      <c r="E109" s="167"/>
      <c r="F109" s="167"/>
      <c r="G109" s="167"/>
      <c r="H109" s="167"/>
      <c r="I109" s="167"/>
      <c r="J109" s="168"/>
    </row>
    <row r="110" spans="1:10" s="6" customFormat="1" ht="48" thickBot="1" x14ac:dyDescent="0.3">
      <c r="A110" s="108" t="s">
        <v>55</v>
      </c>
      <c r="B110" s="68" t="s">
        <v>31</v>
      </c>
      <c r="C110" s="30" t="s">
        <v>26</v>
      </c>
      <c r="D110" s="44" t="s">
        <v>30</v>
      </c>
      <c r="E110" s="44" t="s">
        <v>30</v>
      </c>
      <c r="F110" s="44" t="s">
        <v>30</v>
      </c>
      <c r="G110" s="44" t="s">
        <v>30</v>
      </c>
      <c r="H110" s="7" t="s">
        <v>30</v>
      </c>
      <c r="I110" s="7" t="s">
        <v>30</v>
      </c>
      <c r="J110" s="19" t="s">
        <v>78</v>
      </c>
    </row>
    <row r="111" spans="1:10" s="6" customFormat="1" ht="48" thickBot="1" x14ac:dyDescent="0.3">
      <c r="A111" s="108" t="s">
        <v>142</v>
      </c>
      <c r="B111" s="68" t="s">
        <v>32</v>
      </c>
      <c r="C111" s="30" t="s">
        <v>26</v>
      </c>
      <c r="D111" s="44" t="s">
        <v>30</v>
      </c>
      <c r="E111" s="44" t="s">
        <v>30</v>
      </c>
      <c r="F111" s="44" t="s">
        <v>30</v>
      </c>
      <c r="G111" s="44" t="s">
        <v>30</v>
      </c>
      <c r="H111" s="7" t="s">
        <v>30</v>
      </c>
      <c r="I111" s="7" t="s">
        <v>30</v>
      </c>
      <c r="J111" s="19"/>
    </row>
    <row r="112" spans="1:10" s="6" customFormat="1" ht="32.25" thickBot="1" x14ac:dyDescent="0.3">
      <c r="A112" s="108" t="s">
        <v>143</v>
      </c>
      <c r="B112" s="68" t="s">
        <v>33</v>
      </c>
      <c r="C112" s="30" t="s">
        <v>26</v>
      </c>
      <c r="D112" s="44" t="s">
        <v>30</v>
      </c>
      <c r="E112" s="44" t="s">
        <v>30</v>
      </c>
      <c r="F112" s="44" t="s">
        <v>30</v>
      </c>
      <c r="G112" s="44" t="s">
        <v>30</v>
      </c>
      <c r="H112" s="7" t="s">
        <v>30</v>
      </c>
      <c r="I112" s="7" t="s">
        <v>30</v>
      </c>
      <c r="J112" s="19"/>
    </row>
    <row r="113" spans="1:10" s="6" customFormat="1" ht="48" thickBot="1" x14ac:dyDescent="0.3">
      <c r="A113" s="108" t="s">
        <v>144</v>
      </c>
      <c r="B113" s="68" t="s">
        <v>36</v>
      </c>
      <c r="C113" s="30" t="s">
        <v>26</v>
      </c>
      <c r="D113" s="44" t="s">
        <v>30</v>
      </c>
      <c r="E113" s="44" t="s">
        <v>30</v>
      </c>
      <c r="F113" s="44" t="s">
        <v>30</v>
      </c>
      <c r="G113" s="44" t="s">
        <v>30</v>
      </c>
      <c r="H113" s="7" t="s">
        <v>30</v>
      </c>
      <c r="I113" s="7" t="s">
        <v>30</v>
      </c>
      <c r="J113" s="19"/>
    </row>
    <row r="114" spans="1:10" s="6" customFormat="1" ht="48" thickBot="1" x14ac:dyDescent="0.3">
      <c r="A114" s="108" t="s">
        <v>56</v>
      </c>
      <c r="B114" s="68" t="s">
        <v>39</v>
      </c>
      <c r="C114" s="30" t="s">
        <v>26</v>
      </c>
      <c r="D114" s="44" t="s">
        <v>30</v>
      </c>
      <c r="E114" s="44" t="s">
        <v>30</v>
      </c>
      <c r="F114" s="44" t="s">
        <v>30</v>
      </c>
      <c r="G114" s="44" t="s">
        <v>30</v>
      </c>
      <c r="H114" s="7" t="s">
        <v>30</v>
      </c>
      <c r="I114" s="7" t="s">
        <v>30</v>
      </c>
      <c r="J114" s="19"/>
    </row>
    <row r="115" spans="1:10" s="6" customFormat="1" ht="32.25" thickBot="1" x14ac:dyDescent="0.3">
      <c r="A115" s="67" t="s">
        <v>57</v>
      </c>
      <c r="B115" s="68" t="s">
        <v>41</v>
      </c>
      <c r="C115" s="30" t="s">
        <v>26</v>
      </c>
      <c r="D115" s="44" t="s">
        <v>30</v>
      </c>
      <c r="E115" s="44" t="s">
        <v>30</v>
      </c>
      <c r="F115" s="44" t="s">
        <v>30</v>
      </c>
      <c r="G115" s="44" t="s">
        <v>30</v>
      </c>
      <c r="H115" s="7" t="s">
        <v>30</v>
      </c>
      <c r="I115" s="7" t="s">
        <v>30</v>
      </c>
      <c r="J115" s="19" t="s">
        <v>23</v>
      </c>
    </row>
    <row r="116" spans="1:10" s="6" customFormat="1" ht="95.25" thickBot="1" x14ac:dyDescent="0.3">
      <c r="A116" s="108" t="s">
        <v>145</v>
      </c>
      <c r="B116" s="68" t="s">
        <v>42</v>
      </c>
      <c r="C116" s="30" t="s">
        <v>26</v>
      </c>
      <c r="D116" s="44" t="s">
        <v>30</v>
      </c>
      <c r="E116" s="44" t="s">
        <v>30</v>
      </c>
      <c r="F116" s="44" t="s">
        <v>30</v>
      </c>
      <c r="G116" s="44" t="s">
        <v>30</v>
      </c>
      <c r="H116" s="7" t="s">
        <v>30</v>
      </c>
      <c r="I116" s="7" t="s">
        <v>30</v>
      </c>
      <c r="J116" s="19"/>
    </row>
    <row r="117" spans="1:10" s="6" customFormat="1" ht="51.75" customHeight="1" thickBot="1" x14ac:dyDescent="0.3">
      <c r="A117" s="108" t="s">
        <v>146</v>
      </c>
      <c r="B117" s="68" t="s">
        <v>43</v>
      </c>
      <c r="C117" s="30" t="s">
        <v>26</v>
      </c>
      <c r="D117" s="44" t="s">
        <v>30</v>
      </c>
      <c r="E117" s="44" t="s">
        <v>30</v>
      </c>
      <c r="F117" s="44" t="s">
        <v>30</v>
      </c>
      <c r="G117" s="44" t="s">
        <v>30</v>
      </c>
      <c r="H117" s="7" t="s">
        <v>30</v>
      </c>
      <c r="I117" s="7" t="s">
        <v>30</v>
      </c>
      <c r="J117" s="19"/>
    </row>
    <row r="118" spans="1:10" s="6" customFormat="1" x14ac:dyDescent="0.25">
      <c r="A118" s="133" t="s">
        <v>58</v>
      </c>
      <c r="B118" s="136" t="s">
        <v>93</v>
      </c>
      <c r="C118" s="31">
        <v>2015</v>
      </c>
      <c r="D118" s="48">
        <f>E118+F118+G118</f>
        <v>8009.3</v>
      </c>
      <c r="E118" s="48">
        <f>E122+E125+E128+E131</f>
        <v>1210</v>
      </c>
      <c r="F118" s="48">
        <f t="shared" ref="F118:G118" si="37">F122+F125+F128+F131</f>
        <v>0</v>
      </c>
      <c r="G118" s="48">
        <f t="shared" si="37"/>
        <v>6799.3</v>
      </c>
      <c r="H118" s="8">
        <f>H122+H125+H128</f>
        <v>0</v>
      </c>
      <c r="I118" s="8">
        <f>I122+I125+I128</f>
        <v>0</v>
      </c>
      <c r="J118" s="170" t="s">
        <v>204</v>
      </c>
    </row>
    <row r="119" spans="1:10" s="6" customFormat="1" x14ac:dyDescent="0.25">
      <c r="A119" s="134"/>
      <c r="B119" s="137"/>
      <c r="C119" s="32">
        <v>2016</v>
      </c>
      <c r="D119" s="49">
        <f>E119+F119+G119</f>
        <v>6602</v>
      </c>
      <c r="E119" s="49">
        <f t="shared" ref="E119:F120" si="38">E123+E126+E129</f>
        <v>0</v>
      </c>
      <c r="F119" s="49">
        <f t="shared" si="38"/>
        <v>0</v>
      </c>
      <c r="G119" s="49">
        <f t="shared" ref="G119:G120" si="39">G123+G126+G129+G132</f>
        <v>6602</v>
      </c>
      <c r="H119" s="9"/>
      <c r="I119" s="9"/>
      <c r="J119" s="171"/>
    </row>
    <row r="120" spans="1:10" s="6" customFormat="1" x14ac:dyDescent="0.25">
      <c r="A120" s="134"/>
      <c r="B120" s="137"/>
      <c r="C120" s="10">
        <v>2017</v>
      </c>
      <c r="D120" s="50">
        <f>E120+F120+G120</f>
        <v>6602</v>
      </c>
      <c r="E120" s="50">
        <f t="shared" si="38"/>
        <v>0</v>
      </c>
      <c r="F120" s="50">
        <f t="shared" si="38"/>
        <v>0</v>
      </c>
      <c r="G120" s="50">
        <f t="shared" si="39"/>
        <v>6602</v>
      </c>
      <c r="H120" s="11"/>
      <c r="I120" s="11"/>
      <c r="J120" s="171"/>
    </row>
    <row r="121" spans="1:10" s="6" customFormat="1" ht="16.5" thickBot="1" x14ac:dyDescent="0.3">
      <c r="A121" s="135"/>
      <c r="B121" s="138"/>
      <c r="C121" s="30" t="s">
        <v>26</v>
      </c>
      <c r="D121" s="51">
        <f>E121+F121+G121+H121+I121</f>
        <v>21213.3</v>
      </c>
      <c r="E121" s="51">
        <f>E118+E119+E120</f>
        <v>1210</v>
      </c>
      <c r="F121" s="51">
        <f>F118+F119+F120</f>
        <v>0</v>
      </c>
      <c r="G121" s="51">
        <f>G118+G119+G120</f>
        <v>20003.3</v>
      </c>
      <c r="H121" s="12">
        <f>H118+H119+H120</f>
        <v>0</v>
      </c>
      <c r="I121" s="12">
        <f>I118+I119+I120</f>
        <v>0</v>
      </c>
      <c r="J121" s="173"/>
    </row>
    <row r="122" spans="1:10" s="6" customFormat="1" ht="20.25" customHeight="1" x14ac:dyDescent="0.25">
      <c r="A122" s="161" t="s">
        <v>147</v>
      </c>
      <c r="B122" s="136" t="s">
        <v>45</v>
      </c>
      <c r="C122" s="31">
        <v>2015</v>
      </c>
      <c r="D122" s="48">
        <f>E122+F122+G122+H122+I122</f>
        <v>0</v>
      </c>
      <c r="E122" s="48">
        <v>0</v>
      </c>
      <c r="F122" s="48">
        <v>0</v>
      </c>
      <c r="G122" s="48">
        <v>0</v>
      </c>
      <c r="H122" s="8"/>
      <c r="I122" s="8"/>
      <c r="J122" s="170"/>
    </row>
    <row r="123" spans="1:10" s="6" customFormat="1" ht="20.25" customHeight="1" x14ac:dyDescent="0.25">
      <c r="A123" s="162"/>
      <c r="B123" s="137"/>
      <c r="C123" s="32">
        <v>2016</v>
      </c>
      <c r="D123" s="49">
        <f t="shared" ref="D123:D130" si="40">E123+F123+G123+H123+I123</f>
        <v>0</v>
      </c>
      <c r="E123" s="49">
        <v>0</v>
      </c>
      <c r="F123" s="49">
        <v>0</v>
      </c>
      <c r="G123" s="49">
        <v>0</v>
      </c>
      <c r="H123" s="9"/>
      <c r="I123" s="9"/>
      <c r="J123" s="171"/>
    </row>
    <row r="124" spans="1:10" s="6" customFormat="1" ht="25.5" customHeight="1" thickBot="1" x14ac:dyDescent="0.3">
      <c r="A124" s="163"/>
      <c r="B124" s="164"/>
      <c r="C124" s="10">
        <v>2017</v>
      </c>
      <c r="D124" s="50">
        <f t="shared" si="40"/>
        <v>0</v>
      </c>
      <c r="E124" s="50">
        <v>0</v>
      </c>
      <c r="F124" s="50">
        <v>0</v>
      </c>
      <c r="G124" s="50">
        <v>0</v>
      </c>
      <c r="H124" s="11"/>
      <c r="I124" s="11"/>
      <c r="J124" s="172"/>
    </row>
    <row r="125" spans="1:10" s="6" customFormat="1" x14ac:dyDescent="0.25">
      <c r="A125" s="161" t="s">
        <v>148</v>
      </c>
      <c r="B125" s="136" t="s">
        <v>34</v>
      </c>
      <c r="C125" s="31">
        <v>2015</v>
      </c>
      <c r="D125" s="48">
        <f t="shared" si="40"/>
        <v>0</v>
      </c>
      <c r="E125" s="48">
        <v>0</v>
      </c>
      <c r="F125" s="48">
        <v>0</v>
      </c>
      <c r="G125" s="48">
        <v>0</v>
      </c>
      <c r="H125" s="8"/>
      <c r="I125" s="8"/>
      <c r="J125" s="170"/>
    </row>
    <row r="126" spans="1:10" s="6" customFormat="1" x14ac:dyDescent="0.25">
      <c r="A126" s="162"/>
      <c r="B126" s="137"/>
      <c r="C126" s="32">
        <v>2016</v>
      </c>
      <c r="D126" s="49">
        <f t="shared" si="40"/>
        <v>0</v>
      </c>
      <c r="E126" s="49">
        <v>0</v>
      </c>
      <c r="F126" s="49">
        <v>0</v>
      </c>
      <c r="G126" s="49">
        <v>0</v>
      </c>
      <c r="H126" s="9"/>
      <c r="I126" s="9"/>
      <c r="J126" s="171"/>
    </row>
    <row r="127" spans="1:10" s="6" customFormat="1" ht="16.5" thickBot="1" x14ac:dyDescent="0.3">
      <c r="A127" s="163"/>
      <c r="B127" s="164"/>
      <c r="C127" s="10">
        <v>2017</v>
      </c>
      <c r="D127" s="50">
        <f t="shared" si="40"/>
        <v>0</v>
      </c>
      <c r="E127" s="50">
        <v>0</v>
      </c>
      <c r="F127" s="50">
        <v>0</v>
      </c>
      <c r="G127" s="50">
        <v>0</v>
      </c>
      <c r="H127" s="11"/>
      <c r="I127" s="11"/>
      <c r="J127" s="172"/>
    </row>
    <row r="128" spans="1:10" s="6" customFormat="1" x14ac:dyDescent="0.25">
      <c r="A128" s="161" t="s">
        <v>149</v>
      </c>
      <c r="B128" s="136" t="s">
        <v>202</v>
      </c>
      <c r="C128" s="31">
        <v>2015</v>
      </c>
      <c r="D128" s="48">
        <f t="shared" si="40"/>
        <v>6799.3</v>
      </c>
      <c r="E128" s="48">
        <v>0</v>
      </c>
      <c r="F128" s="48">
        <v>0</v>
      </c>
      <c r="G128" s="48">
        <v>6799.3</v>
      </c>
      <c r="H128" s="8"/>
      <c r="I128" s="8"/>
      <c r="J128" s="170" t="s">
        <v>203</v>
      </c>
    </row>
    <row r="129" spans="1:10" s="6" customFormat="1" x14ac:dyDescent="0.25">
      <c r="A129" s="162"/>
      <c r="B129" s="137"/>
      <c r="C129" s="32">
        <v>2016</v>
      </c>
      <c r="D129" s="49">
        <f t="shared" si="40"/>
        <v>6602</v>
      </c>
      <c r="E129" s="49">
        <v>0</v>
      </c>
      <c r="F129" s="49">
        <v>0</v>
      </c>
      <c r="G129" s="49">
        <v>6602</v>
      </c>
      <c r="H129" s="9"/>
      <c r="I129" s="9"/>
      <c r="J129" s="171"/>
    </row>
    <row r="130" spans="1:10" s="6" customFormat="1" ht="16.5" thickBot="1" x14ac:dyDescent="0.3">
      <c r="A130" s="163"/>
      <c r="B130" s="164"/>
      <c r="C130" s="10">
        <v>2017</v>
      </c>
      <c r="D130" s="50">
        <f t="shared" si="40"/>
        <v>6602</v>
      </c>
      <c r="E130" s="50">
        <v>0</v>
      </c>
      <c r="F130" s="50">
        <v>0</v>
      </c>
      <c r="G130" s="50">
        <v>6602</v>
      </c>
      <c r="H130" s="11"/>
      <c r="I130" s="11"/>
      <c r="J130" s="172"/>
    </row>
    <row r="131" spans="1:10" s="6" customFormat="1" x14ac:dyDescent="0.25">
      <c r="A131" s="161" t="s">
        <v>201</v>
      </c>
      <c r="B131" s="136" t="s">
        <v>205</v>
      </c>
      <c r="C131" s="31">
        <v>2015</v>
      </c>
      <c r="D131" s="48">
        <f t="shared" ref="D131:D133" si="41">E131+F131+G131+H131+I131</f>
        <v>1210</v>
      </c>
      <c r="E131" s="48">
        <v>1210</v>
      </c>
      <c r="F131" s="48">
        <v>0</v>
      </c>
      <c r="G131" s="48">
        <v>0</v>
      </c>
      <c r="H131" s="8"/>
      <c r="I131" s="8"/>
      <c r="J131" s="170" t="s">
        <v>203</v>
      </c>
    </row>
    <row r="132" spans="1:10" s="6" customFormat="1" x14ac:dyDescent="0.25">
      <c r="A132" s="162"/>
      <c r="B132" s="137"/>
      <c r="C132" s="32">
        <v>2016</v>
      </c>
      <c r="D132" s="49">
        <f t="shared" si="41"/>
        <v>0</v>
      </c>
      <c r="E132" s="49">
        <v>0</v>
      </c>
      <c r="F132" s="49">
        <v>0</v>
      </c>
      <c r="G132" s="49">
        <v>0</v>
      </c>
      <c r="H132" s="9"/>
      <c r="I132" s="9"/>
      <c r="J132" s="171"/>
    </row>
    <row r="133" spans="1:10" s="6" customFormat="1" ht="16.5" thickBot="1" x14ac:dyDescent="0.3">
      <c r="A133" s="163"/>
      <c r="B133" s="164"/>
      <c r="C133" s="10">
        <v>2017</v>
      </c>
      <c r="D133" s="50">
        <f t="shared" si="41"/>
        <v>0</v>
      </c>
      <c r="E133" s="50">
        <v>0</v>
      </c>
      <c r="F133" s="50">
        <v>0</v>
      </c>
      <c r="G133" s="50">
        <v>0</v>
      </c>
      <c r="H133" s="11"/>
      <c r="I133" s="11"/>
      <c r="J133" s="172"/>
    </row>
    <row r="134" spans="1:10" s="6" customFormat="1" ht="17.25" customHeight="1" x14ac:dyDescent="0.25">
      <c r="A134" s="133"/>
      <c r="B134" s="145" t="s">
        <v>89</v>
      </c>
      <c r="C134" s="13">
        <v>2015</v>
      </c>
      <c r="D134" s="53">
        <f>D118</f>
        <v>8009.3</v>
      </c>
      <c r="E134" s="53">
        <f t="shared" ref="D134:I136" si="42">E118</f>
        <v>1210</v>
      </c>
      <c r="F134" s="53">
        <f t="shared" si="42"/>
        <v>0</v>
      </c>
      <c r="G134" s="53">
        <f t="shared" si="42"/>
        <v>6799.3</v>
      </c>
      <c r="H134" s="14">
        <f t="shared" si="42"/>
        <v>0</v>
      </c>
      <c r="I134" s="14">
        <f t="shared" si="42"/>
        <v>0</v>
      </c>
      <c r="J134" s="170"/>
    </row>
    <row r="135" spans="1:10" s="6" customFormat="1" ht="17.25" customHeight="1" x14ac:dyDescent="0.25">
      <c r="A135" s="134"/>
      <c r="B135" s="146"/>
      <c r="C135" s="15">
        <v>2016</v>
      </c>
      <c r="D135" s="55">
        <f t="shared" si="42"/>
        <v>6602</v>
      </c>
      <c r="E135" s="55">
        <f t="shared" si="42"/>
        <v>0</v>
      </c>
      <c r="F135" s="55">
        <f t="shared" si="42"/>
        <v>0</v>
      </c>
      <c r="G135" s="55">
        <f t="shared" si="42"/>
        <v>6602</v>
      </c>
      <c r="H135" s="16">
        <f t="shared" si="42"/>
        <v>0</v>
      </c>
      <c r="I135" s="16">
        <f t="shared" si="42"/>
        <v>0</v>
      </c>
      <c r="J135" s="171"/>
    </row>
    <row r="136" spans="1:10" s="6" customFormat="1" ht="17.25" customHeight="1" x14ac:dyDescent="0.25">
      <c r="A136" s="134"/>
      <c r="B136" s="146"/>
      <c r="C136" s="15">
        <v>2017</v>
      </c>
      <c r="D136" s="55">
        <f t="shared" si="42"/>
        <v>6602</v>
      </c>
      <c r="E136" s="55">
        <f t="shared" si="42"/>
        <v>0</v>
      </c>
      <c r="F136" s="55">
        <f t="shared" si="42"/>
        <v>0</v>
      </c>
      <c r="G136" s="55">
        <f t="shared" si="42"/>
        <v>6602</v>
      </c>
      <c r="H136" s="16">
        <f t="shared" si="42"/>
        <v>0</v>
      </c>
      <c r="I136" s="16">
        <f t="shared" si="42"/>
        <v>0</v>
      </c>
      <c r="J136" s="171"/>
    </row>
    <row r="137" spans="1:10" s="6" customFormat="1" ht="17.25" customHeight="1" thickBot="1" x14ac:dyDescent="0.3">
      <c r="A137" s="135"/>
      <c r="B137" s="138"/>
      <c r="C137" s="17" t="s">
        <v>26</v>
      </c>
      <c r="D137" s="56">
        <f>E137+F137+G137+H137+I137</f>
        <v>21213.3</v>
      </c>
      <c r="E137" s="56">
        <f>E134+E135+E136</f>
        <v>1210</v>
      </c>
      <c r="F137" s="56">
        <f>F134+F135+F136</f>
        <v>0</v>
      </c>
      <c r="G137" s="56">
        <f>G134+G135+G136</f>
        <v>20003.3</v>
      </c>
      <c r="H137" s="18">
        <f>H134+H135+H136</f>
        <v>0</v>
      </c>
      <c r="I137" s="18">
        <f>I134+I135+I136</f>
        <v>0</v>
      </c>
      <c r="J137" s="173"/>
    </row>
    <row r="138" spans="1:10" ht="38.25" customHeight="1" thickBot="1" x14ac:dyDescent="0.3">
      <c r="A138" s="166" t="s">
        <v>86</v>
      </c>
      <c r="B138" s="167"/>
      <c r="C138" s="167"/>
      <c r="D138" s="167"/>
      <c r="E138" s="167"/>
      <c r="F138" s="167"/>
      <c r="G138" s="167"/>
      <c r="H138" s="167"/>
      <c r="I138" s="167"/>
      <c r="J138" s="168"/>
    </row>
    <row r="139" spans="1:10" s="6" customFormat="1" ht="20.25" customHeight="1" x14ac:dyDescent="0.25">
      <c r="A139" s="133" t="s">
        <v>150</v>
      </c>
      <c r="B139" s="136" t="s">
        <v>92</v>
      </c>
      <c r="C139" s="31">
        <v>2015</v>
      </c>
      <c r="D139" s="48">
        <f>E139+F139+G139+H139+I139</f>
        <v>100</v>
      </c>
      <c r="E139" s="48"/>
      <c r="F139" s="48"/>
      <c r="G139" s="48">
        <v>100</v>
      </c>
      <c r="H139" s="8"/>
      <c r="I139" s="8"/>
      <c r="J139" s="139" t="s">
        <v>23</v>
      </c>
    </row>
    <row r="140" spans="1:10" s="6" customFormat="1" ht="20.25" customHeight="1" x14ac:dyDescent="0.25">
      <c r="A140" s="134"/>
      <c r="B140" s="137"/>
      <c r="C140" s="32">
        <v>2016</v>
      </c>
      <c r="D140" s="49">
        <f t="shared" ref="D140:D195" si="43">E140+F140+G140+H140+I140</f>
        <v>100</v>
      </c>
      <c r="E140" s="49"/>
      <c r="F140" s="49"/>
      <c r="G140" s="49">
        <v>100</v>
      </c>
      <c r="H140" s="9"/>
      <c r="I140" s="9"/>
      <c r="J140" s="140"/>
    </row>
    <row r="141" spans="1:10" s="6" customFormat="1" ht="20.25" customHeight="1" x14ac:dyDescent="0.25">
      <c r="A141" s="134"/>
      <c r="B141" s="137"/>
      <c r="C141" s="10">
        <v>2017</v>
      </c>
      <c r="D141" s="49">
        <f t="shared" si="43"/>
        <v>100</v>
      </c>
      <c r="E141" s="50"/>
      <c r="F141" s="50"/>
      <c r="G141" s="50">
        <v>100</v>
      </c>
      <c r="H141" s="11"/>
      <c r="I141" s="11"/>
      <c r="J141" s="140"/>
    </row>
    <row r="142" spans="1:10" s="6" customFormat="1" ht="20.25" customHeight="1" thickBot="1" x14ac:dyDescent="0.3">
      <c r="A142" s="169"/>
      <c r="B142" s="164"/>
      <c r="C142" s="30" t="s">
        <v>26</v>
      </c>
      <c r="D142" s="51">
        <f t="shared" ref="D142:I142" si="44">D139+D140+D141</f>
        <v>300</v>
      </c>
      <c r="E142" s="51">
        <f t="shared" si="44"/>
        <v>0</v>
      </c>
      <c r="F142" s="51">
        <f t="shared" si="44"/>
        <v>0</v>
      </c>
      <c r="G142" s="51">
        <f t="shared" si="44"/>
        <v>300</v>
      </c>
      <c r="H142" s="12">
        <f t="shared" si="44"/>
        <v>0</v>
      </c>
      <c r="I142" s="12">
        <f t="shared" si="44"/>
        <v>0</v>
      </c>
      <c r="J142" s="165"/>
    </row>
    <row r="143" spans="1:10" s="6" customFormat="1" ht="32.25" thickBot="1" x14ac:dyDescent="0.3">
      <c r="A143" s="67" t="s">
        <v>151</v>
      </c>
      <c r="B143" s="68" t="s">
        <v>10</v>
      </c>
      <c r="C143" s="30" t="s">
        <v>26</v>
      </c>
      <c r="D143" s="44" t="s">
        <v>30</v>
      </c>
      <c r="E143" s="44" t="s">
        <v>30</v>
      </c>
      <c r="F143" s="44" t="s">
        <v>30</v>
      </c>
      <c r="G143" s="44" t="s">
        <v>30</v>
      </c>
      <c r="H143" s="7" t="s">
        <v>30</v>
      </c>
      <c r="I143" s="7" t="s">
        <v>30</v>
      </c>
      <c r="J143" s="66" t="s">
        <v>23</v>
      </c>
    </row>
    <row r="144" spans="1:10" s="6" customFormat="1" ht="32.25" thickBot="1" x14ac:dyDescent="0.3">
      <c r="A144" s="67" t="s">
        <v>152</v>
      </c>
      <c r="B144" s="68" t="s">
        <v>35</v>
      </c>
      <c r="C144" s="30" t="s">
        <v>26</v>
      </c>
      <c r="D144" s="44" t="s">
        <v>30</v>
      </c>
      <c r="E144" s="44" t="s">
        <v>30</v>
      </c>
      <c r="F144" s="44" t="s">
        <v>30</v>
      </c>
      <c r="G144" s="44" t="s">
        <v>30</v>
      </c>
      <c r="H144" s="7" t="s">
        <v>30</v>
      </c>
      <c r="I144" s="7" t="s">
        <v>30</v>
      </c>
      <c r="J144" s="66" t="s">
        <v>23</v>
      </c>
    </row>
    <row r="145" spans="1:10" s="6" customFormat="1" ht="37.5" customHeight="1" thickBot="1" x14ac:dyDescent="0.3">
      <c r="A145" s="67" t="s">
        <v>153</v>
      </c>
      <c r="B145" s="68" t="s">
        <v>11</v>
      </c>
      <c r="C145" s="30" t="s">
        <v>26</v>
      </c>
      <c r="D145" s="44" t="s">
        <v>30</v>
      </c>
      <c r="E145" s="44" t="s">
        <v>30</v>
      </c>
      <c r="F145" s="44" t="s">
        <v>30</v>
      </c>
      <c r="G145" s="44" t="s">
        <v>30</v>
      </c>
      <c r="H145" s="7" t="s">
        <v>30</v>
      </c>
      <c r="I145" s="7" t="s">
        <v>30</v>
      </c>
      <c r="J145" s="66" t="s">
        <v>23</v>
      </c>
    </row>
    <row r="146" spans="1:10" s="6" customFormat="1" x14ac:dyDescent="0.25">
      <c r="A146" s="133" t="s">
        <v>154</v>
      </c>
      <c r="B146" s="136" t="s">
        <v>12</v>
      </c>
      <c r="C146" s="31">
        <v>2015</v>
      </c>
      <c r="D146" s="48">
        <f t="shared" si="43"/>
        <v>50</v>
      </c>
      <c r="E146" s="48"/>
      <c r="F146" s="48"/>
      <c r="G146" s="48">
        <v>50</v>
      </c>
      <c r="H146" s="8"/>
      <c r="I146" s="8"/>
      <c r="J146" s="139" t="s">
        <v>23</v>
      </c>
    </row>
    <row r="147" spans="1:10" s="6" customFormat="1" x14ac:dyDescent="0.25">
      <c r="A147" s="134"/>
      <c r="B147" s="137"/>
      <c r="C147" s="32">
        <v>2016</v>
      </c>
      <c r="D147" s="49">
        <f t="shared" si="43"/>
        <v>50</v>
      </c>
      <c r="E147" s="49"/>
      <c r="F147" s="49"/>
      <c r="G147" s="49">
        <v>50</v>
      </c>
      <c r="H147" s="9"/>
      <c r="I147" s="9"/>
      <c r="J147" s="140"/>
    </row>
    <row r="148" spans="1:10" s="6" customFormat="1" x14ac:dyDescent="0.25">
      <c r="A148" s="134"/>
      <c r="B148" s="137"/>
      <c r="C148" s="10">
        <v>2017</v>
      </c>
      <c r="D148" s="50">
        <f t="shared" si="43"/>
        <v>50</v>
      </c>
      <c r="E148" s="50"/>
      <c r="F148" s="50"/>
      <c r="G148" s="50">
        <v>50</v>
      </c>
      <c r="H148" s="11"/>
      <c r="I148" s="11"/>
      <c r="J148" s="140"/>
    </row>
    <row r="149" spans="1:10" s="6" customFormat="1" ht="16.5" thickBot="1" x14ac:dyDescent="0.3">
      <c r="A149" s="169"/>
      <c r="B149" s="164"/>
      <c r="C149" s="30" t="s">
        <v>26</v>
      </c>
      <c r="D149" s="51">
        <f t="shared" si="43"/>
        <v>150</v>
      </c>
      <c r="E149" s="51">
        <f>E146+E147+E148</f>
        <v>0</v>
      </c>
      <c r="F149" s="51">
        <f>F146+F147+F148</f>
        <v>0</v>
      </c>
      <c r="G149" s="51">
        <f>G146+G147+G148</f>
        <v>150</v>
      </c>
      <c r="H149" s="12">
        <f>H146+H147+H148</f>
        <v>0</v>
      </c>
      <c r="I149" s="12">
        <f>I146+I147+I148</f>
        <v>0</v>
      </c>
      <c r="J149" s="165"/>
    </row>
    <row r="150" spans="1:10" s="6" customFormat="1" x14ac:dyDescent="0.25">
      <c r="A150" s="133" t="s">
        <v>155</v>
      </c>
      <c r="B150" s="136" t="s">
        <v>25</v>
      </c>
      <c r="C150" s="31">
        <v>2015</v>
      </c>
      <c r="D150" s="48">
        <f>E150+F150+G150+H150+I150</f>
        <v>66593</v>
      </c>
      <c r="E150" s="48">
        <f t="shared" ref="E150:I152" si="45">E154+E157+E160+E163+E166+E169+E172+E175</f>
        <v>0</v>
      </c>
      <c r="F150" s="48">
        <f t="shared" si="45"/>
        <v>0</v>
      </c>
      <c r="G150" s="48">
        <f>G154+G157+G160+G163+G166+G169+G172+G175</f>
        <v>66593</v>
      </c>
      <c r="H150" s="8">
        <f t="shared" si="45"/>
        <v>0</v>
      </c>
      <c r="I150" s="8">
        <f t="shared" si="45"/>
        <v>0</v>
      </c>
      <c r="J150" s="139"/>
    </row>
    <row r="151" spans="1:10" s="6" customFormat="1" x14ac:dyDescent="0.25">
      <c r="A151" s="134"/>
      <c r="B151" s="137"/>
      <c r="C151" s="32">
        <v>2016</v>
      </c>
      <c r="D151" s="49">
        <f t="shared" si="43"/>
        <v>66064.3</v>
      </c>
      <c r="E151" s="49">
        <f t="shared" si="45"/>
        <v>0</v>
      </c>
      <c r="F151" s="49">
        <f t="shared" si="45"/>
        <v>0</v>
      </c>
      <c r="G151" s="49">
        <f t="shared" si="45"/>
        <v>66064.3</v>
      </c>
      <c r="H151" s="9">
        <f t="shared" si="45"/>
        <v>0</v>
      </c>
      <c r="I151" s="9">
        <f t="shared" si="45"/>
        <v>0</v>
      </c>
      <c r="J151" s="140"/>
    </row>
    <row r="152" spans="1:10" s="6" customFormat="1" x14ac:dyDescent="0.25">
      <c r="A152" s="134"/>
      <c r="B152" s="137"/>
      <c r="C152" s="10">
        <v>2017</v>
      </c>
      <c r="D152" s="50">
        <f t="shared" si="43"/>
        <v>66109.100000000006</v>
      </c>
      <c r="E152" s="50">
        <f t="shared" si="45"/>
        <v>0</v>
      </c>
      <c r="F152" s="50">
        <f t="shared" si="45"/>
        <v>0</v>
      </c>
      <c r="G152" s="50">
        <f t="shared" si="45"/>
        <v>66109.100000000006</v>
      </c>
      <c r="H152" s="11">
        <f t="shared" si="45"/>
        <v>0</v>
      </c>
      <c r="I152" s="11">
        <f t="shared" si="45"/>
        <v>0</v>
      </c>
      <c r="J152" s="140"/>
    </row>
    <row r="153" spans="1:10" s="6" customFormat="1" ht="16.5" thickBot="1" x14ac:dyDescent="0.3">
      <c r="A153" s="169"/>
      <c r="B153" s="164"/>
      <c r="C153" s="30" t="s">
        <v>26</v>
      </c>
      <c r="D153" s="51">
        <f>E153+F153+G153+H153+I153</f>
        <v>198766.4</v>
      </c>
      <c r="E153" s="51">
        <f>E150+E151+E152</f>
        <v>0</v>
      </c>
      <c r="F153" s="51">
        <f>F150+F151+F152</f>
        <v>0</v>
      </c>
      <c r="G153" s="51">
        <f>G150+G151+G152</f>
        <v>198766.4</v>
      </c>
      <c r="H153" s="12">
        <f>H150+H151+H152</f>
        <v>0</v>
      </c>
      <c r="I153" s="12">
        <f>I150+I151+I152</f>
        <v>0</v>
      </c>
      <c r="J153" s="165"/>
    </row>
    <row r="154" spans="1:10" s="6" customFormat="1" ht="18.75" customHeight="1" x14ac:dyDescent="0.25">
      <c r="A154" s="161" t="s">
        <v>156</v>
      </c>
      <c r="B154" s="136" t="s">
        <v>24</v>
      </c>
      <c r="C154" s="31">
        <v>2015</v>
      </c>
      <c r="D154" s="48">
        <f t="shared" si="43"/>
        <v>29062</v>
      </c>
      <c r="E154" s="48"/>
      <c r="F154" s="48"/>
      <c r="G154" s="48">
        <v>29062</v>
      </c>
      <c r="H154" s="102"/>
      <c r="I154" s="102"/>
      <c r="J154" s="139" t="s">
        <v>23</v>
      </c>
    </row>
    <row r="155" spans="1:10" s="6" customFormat="1" ht="18.75" customHeight="1" x14ac:dyDescent="0.25">
      <c r="A155" s="162"/>
      <c r="B155" s="137"/>
      <c r="C155" s="32">
        <v>2016</v>
      </c>
      <c r="D155" s="49">
        <f t="shared" si="43"/>
        <v>28802.9</v>
      </c>
      <c r="E155" s="49"/>
      <c r="F155" s="49"/>
      <c r="G155" s="49">
        <v>28802.9</v>
      </c>
      <c r="H155" s="103"/>
      <c r="I155" s="103"/>
      <c r="J155" s="140"/>
    </row>
    <row r="156" spans="1:10" s="6" customFormat="1" ht="18.75" customHeight="1" thickBot="1" x14ac:dyDescent="0.3">
      <c r="A156" s="163"/>
      <c r="B156" s="164"/>
      <c r="C156" s="30">
        <v>2017</v>
      </c>
      <c r="D156" s="51">
        <f t="shared" si="43"/>
        <v>28802.9</v>
      </c>
      <c r="E156" s="51"/>
      <c r="F156" s="51"/>
      <c r="G156" s="51">
        <v>28802.9</v>
      </c>
      <c r="H156" s="117"/>
      <c r="I156" s="117"/>
      <c r="J156" s="165"/>
    </row>
    <row r="157" spans="1:10" s="6" customFormat="1" ht="20.25" customHeight="1" x14ac:dyDescent="0.25">
      <c r="A157" s="161" t="s">
        <v>157</v>
      </c>
      <c r="B157" s="136" t="s">
        <v>13</v>
      </c>
      <c r="C157" s="31">
        <v>2015</v>
      </c>
      <c r="D157" s="48">
        <f t="shared" si="43"/>
        <v>1478.3</v>
      </c>
      <c r="E157" s="48"/>
      <c r="F157" s="48"/>
      <c r="G157" s="48">
        <v>1478.3</v>
      </c>
      <c r="H157" s="102"/>
      <c r="I157" s="102"/>
      <c r="J157" s="139" t="s">
        <v>13</v>
      </c>
    </row>
    <row r="158" spans="1:10" s="6" customFormat="1" ht="20.25" customHeight="1" x14ac:dyDescent="0.25">
      <c r="A158" s="162"/>
      <c r="B158" s="137"/>
      <c r="C158" s="32">
        <v>2016</v>
      </c>
      <c r="D158" s="49">
        <f t="shared" si="43"/>
        <v>1474.2</v>
      </c>
      <c r="E158" s="49"/>
      <c r="F158" s="49"/>
      <c r="G158" s="49">
        <v>1474.2</v>
      </c>
      <c r="H158" s="103"/>
      <c r="I158" s="103"/>
      <c r="J158" s="140"/>
    </row>
    <row r="159" spans="1:10" s="6" customFormat="1" ht="20.25" customHeight="1" thickBot="1" x14ac:dyDescent="0.3">
      <c r="A159" s="163"/>
      <c r="B159" s="164"/>
      <c r="C159" s="30">
        <v>2017</v>
      </c>
      <c r="D159" s="51">
        <f t="shared" si="43"/>
        <v>1474.2</v>
      </c>
      <c r="E159" s="51"/>
      <c r="F159" s="51"/>
      <c r="G159" s="51">
        <v>1474.2</v>
      </c>
      <c r="H159" s="117"/>
      <c r="I159" s="117"/>
      <c r="J159" s="165"/>
    </row>
    <row r="160" spans="1:10" s="6" customFormat="1" ht="18.75" customHeight="1" x14ac:dyDescent="0.25">
      <c r="A160" s="161" t="s">
        <v>158</v>
      </c>
      <c r="B160" s="136" t="s">
        <v>27</v>
      </c>
      <c r="C160" s="31">
        <v>2015</v>
      </c>
      <c r="D160" s="48">
        <f t="shared" si="43"/>
        <v>17244.7</v>
      </c>
      <c r="E160" s="48"/>
      <c r="F160" s="48"/>
      <c r="G160" s="48">
        <v>17244.7</v>
      </c>
      <c r="H160" s="102"/>
      <c r="I160" s="102"/>
      <c r="J160" s="139" t="s">
        <v>27</v>
      </c>
    </row>
    <row r="161" spans="1:10" s="6" customFormat="1" ht="18.75" customHeight="1" x14ac:dyDescent="0.25">
      <c r="A161" s="162"/>
      <c r="B161" s="137"/>
      <c r="C161" s="32">
        <v>2016</v>
      </c>
      <c r="D161" s="49">
        <f t="shared" si="43"/>
        <v>17229.5</v>
      </c>
      <c r="E161" s="49"/>
      <c r="F161" s="49"/>
      <c r="G161" s="49">
        <v>17229.5</v>
      </c>
      <c r="H161" s="103"/>
      <c r="I161" s="103"/>
      <c r="J161" s="140"/>
    </row>
    <row r="162" spans="1:10" s="6" customFormat="1" ht="18.75" customHeight="1" thickBot="1" x14ac:dyDescent="0.3">
      <c r="A162" s="163"/>
      <c r="B162" s="164"/>
      <c r="C162" s="30">
        <v>2017</v>
      </c>
      <c r="D162" s="51">
        <f t="shared" si="43"/>
        <v>17229.5</v>
      </c>
      <c r="E162" s="51"/>
      <c r="F162" s="51"/>
      <c r="G162" s="51">
        <v>17229.5</v>
      </c>
      <c r="H162" s="117"/>
      <c r="I162" s="117"/>
      <c r="J162" s="165"/>
    </row>
    <row r="163" spans="1:10" s="6" customFormat="1" ht="20.25" customHeight="1" x14ac:dyDescent="0.25">
      <c r="A163" s="161" t="s">
        <v>159</v>
      </c>
      <c r="B163" s="136" t="s">
        <v>14</v>
      </c>
      <c r="C163" s="31">
        <v>2015</v>
      </c>
      <c r="D163" s="48">
        <f t="shared" si="43"/>
        <v>4905.5</v>
      </c>
      <c r="E163" s="48"/>
      <c r="F163" s="48"/>
      <c r="G163" s="48">
        <v>4905.5</v>
      </c>
      <c r="H163" s="102"/>
      <c r="I163" s="102"/>
      <c r="J163" s="139" t="s">
        <v>14</v>
      </c>
    </row>
    <row r="164" spans="1:10" s="6" customFormat="1" ht="20.25" customHeight="1" x14ac:dyDescent="0.25">
      <c r="A164" s="162"/>
      <c r="B164" s="137"/>
      <c r="C164" s="32">
        <v>2016</v>
      </c>
      <c r="D164" s="49">
        <f t="shared" si="43"/>
        <v>4690</v>
      </c>
      <c r="E164" s="49"/>
      <c r="F164" s="49"/>
      <c r="G164" s="49">
        <v>4690</v>
      </c>
      <c r="H164" s="103"/>
      <c r="I164" s="103"/>
      <c r="J164" s="140"/>
    </row>
    <row r="165" spans="1:10" s="6" customFormat="1" ht="20.25" customHeight="1" thickBot="1" x14ac:dyDescent="0.3">
      <c r="A165" s="163"/>
      <c r="B165" s="164"/>
      <c r="C165" s="30">
        <v>2017</v>
      </c>
      <c r="D165" s="51">
        <f t="shared" si="43"/>
        <v>4734.8</v>
      </c>
      <c r="E165" s="51"/>
      <c r="F165" s="51"/>
      <c r="G165" s="51">
        <v>4734.8</v>
      </c>
      <c r="H165" s="117"/>
      <c r="I165" s="117"/>
      <c r="J165" s="165"/>
    </row>
    <row r="166" spans="1:10" s="6" customFormat="1" ht="19.5" customHeight="1" x14ac:dyDescent="0.25">
      <c r="A166" s="161" t="s">
        <v>160</v>
      </c>
      <c r="B166" s="136" t="s">
        <v>15</v>
      </c>
      <c r="C166" s="31">
        <v>2015</v>
      </c>
      <c r="D166" s="48">
        <f t="shared" si="43"/>
        <v>1833.3</v>
      </c>
      <c r="E166" s="48"/>
      <c r="F166" s="48"/>
      <c r="G166" s="48">
        <v>1833.3</v>
      </c>
      <c r="H166" s="102"/>
      <c r="I166" s="102"/>
      <c r="J166" s="139" t="s">
        <v>15</v>
      </c>
    </row>
    <row r="167" spans="1:10" s="6" customFormat="1" ht="19.5" customHeight="1" x14ac:dyDescent="0.25">
      <c r="A167" s="162"/>
      <c r="B167" s="137"/>
      <c r="C167" s="32">
        <v>2016</v>
      </c>
      <c r="D167" s="49">
        <f t="shared" si="43"/>
        <v>1803.1</v>
      </c>
      <c r="E167" s="49"/>
      <c r="F167" s="49"/>
      <c r="G167" s="49">
        <v>1803.1</v>
      </c>
      <c r="H167" s="103"/>
      <c r="I167" s="103"/>
      <c r="J167" s="140"/>
    </row>
    <row r="168" spans="1:10" s="6" customFormat="1" ht="19.5" customHeight="1" thickBot="1" x14ac:dyDescent="0.3">
      <c r="A168" s="163"/>
      <c r="B168" s="164"/>
      <c r="C168" s="30">
        <v>2017</v>
      </c>
      <c r="D168" s="51">
        <f t="shared" si="43"/>
        <v>1803.1</v>
      </c>
      <c r="E168" s="51"/>
      <c r="F168" s="51"/>
      <c r="G168" s="51">
        <v>1803.1</v>
      </c>
      <c r="H168" s="117"/>
      <c r="I168" s="117"/>
      <c r="J168" s="165"/>
    </row>
    <row r="169" spans="1:10" s="6" customFormat="1" ht="19.5" customHeight="1" x14ac:dyDescent="0.25">
      <c r="A169" s="161" t="s">
        <v>161</v>
      </c>
      <c r="B169" s="136" t="s">
        <v>16</v>
      </c>
      <c r="C169" s="31">
        <v>2015</v>
      </c>
      <c r="D169" s="48">
        <f t="shared" si="43"/>
        <v>2034</v>
      </c>
      <c r="E169" s="48"/>
      <c r="F169" s="48"/>
      <c r="G169" s="48">
        <v>2034</v>
      </c>
      <c r="H169" s="102"/>
      <c r="I169" s="102"/>
      <c r="J169" s="139" t="s">
        <v>16</v>
      </c>
    </row>
    <row r="170" spans="1:10" s="6" customFormat="1" ht="19.5" customHeight="1" x14ac:dyDescent="0.25">
      <c r="A170" s="162"/>
      <c r="B170" s="137"/>
      <c r="C170" s="32">
        <v>2016</v>
      </c>
      <c r="D170" s="49">
        <f t="shared" si="43"/>
        <v>2034</v>
      </c>
      <c r="E170" s="49"/>
      <c r="F170" s="49"/>
      <c r="G170" s="49">
        <v>2034</v>
      </c>
      <c r="H170" s="103"/>
      <c r="I170" s="103"/>
      <c r="J170" s="140"/>
    </row>
    <row r="171" spans="1:10" s="6" customFormat="1" ht="19.5" customHeight="1" thickBot="1" x14ac:dyDescent="0.3">
      <c r="A171" s="163"/>
      <c r="B171" s="164"/>
      <c r="C171" s="30">
        <v>2017</v>
      </c>
      <c r="D171" s="51">
        <f t="shared" si="43"/>
        <v>2034</v>
      </c>
      <c r="E171" s="51"/>
      <c r="F171" s="51"/>
      <c r="G171" s="51">
        <v>2034</v>
      </c>
      <c r="H171" s="117"/>
      <c r="I171" s="117"/>
      <c r="J171" s="165"/>
    </row>
    <row r="172" spans="1:10" s="6" customFormat="1" ht="18" customHeight="1" x14ac:dyDescent="0.25">
      <c r="A172" s="161" t="s">
        <v>162</v>
      </c>
      <c r="B172" s="136" t="s">
        <v>17</v>
      </c>
      <c r="C172" s="31">
        <v>2015</v>
      </c>
      <c r="D172" s="48">
        <f t="shared" si="43"/>
        <v>1804.2</v>
      </c>
      <c r="E172" s="48"/>
      <c r="F172" s="48"/>
      <c r="G172" s="48">
        <v>1804.2</v>
      </c>
      <c r="H172" s="102"/>
      <c r="I172" s="102"/>
      <c r="J172" s="139" t="s">
        <v>17</v>
      </c>
    </row>
    <row r="173" spans="1:10" s="6" customFormat="1" ht="18" customHeight="1" x14ac:dyDescent="0.25">
      <c r="A173" s="162"/>
      <c r="B173" s="137"/>
      <c r="C173" s="32">
        <v>2016</v>
      </c>
      <c r="D173" s="49">
        <f t="shared" si="43"/>
        <v>1804.2</v>
      </c>
      <c r="E173" s="49"/>
      <c r="F173" s="49"/>
      <c r="G173" s="49">
        <v>1804.2</v>
      </c>
      <c r="H173" s="103"/>
      <c r="I173" s="103"/>
      <c r="J173" s="140"/>
    </row>
    <row r="174" spans="1:10" s="6" customFormat="1" ht="18" customHeight="1" thickBot="1" x14ac:dyDescent="0.3">
      <c r="A174" s="163"/>
      <c r="B174" s="164"/>
      <c r="C174" s="30">
        <v>2017</v>
      </c>
      <c r="D174" s="51">
        <f t="shared" si="43"/>
        <v>1804.2</v>
      </c>
      <c r="E174" s="51"/>
      <c r="F174" s="51"/>
      <c r="G174" s="51">
        <v>1804.2</v>
      </c>
      <c r="H174" s="117"/>
      <c r="I174" s="117"/>
      <c r="J174" s="165"/>
    </row>
    <row r="175" spans="1:10" s="6" customFormat="1" ht="17.25" customHeight="1" x14ac:dyDescent="0.25">
      <c r="A175" s="161" t="s">
        <v>163</v>
      </c>
      <c r="B175" s="136" t="s">
        <v>18</v>
      </c>
      <c r="C175" s="31">
        <v>2015</v>
      </c>
      <c r="D175" s="48">
        <f t="shared" si="43"/>
        <v>8231</v>
      </c>
      <c r="E175" s="48"/>
      <c r="F175" s="48"/>
      <c r="G175" s="95">
        <v>8231</v>
      </c>
      <c r="H175" s="102"/>
      <c r="I175" s="102"/>
      <c r="J175" s="139" t="s">
        <v>18</v>
      </c>
    </row>
    <row r="176" spans="1:10" s="6" customFormat="1" ht="17.25" customHeight="1" x14ac:dyDescent="0.25">
      <c r="A176" s="162"/>
      <c r="B176" s="137"/>
      <c r="C176" s="32">
        <v>2016</v>
      </c>
      <c r="D176" s="49">
        <f t="shared" si="43"/>
        <v>8226.4</v>
      </c>
      <c r="E176" s="49"/>
      <c r="F176" s="49"/>
      <c r="G176" s="49">
        <v>8226.4</v>
      </c>
      <c r="H176" s="103"/>
      <c r="I176" s="103"/>
      <c r="J176" s="140"/>
    </row>
    <row r="177" spans="1:10" s="6" customFormat="1" ht="17.25" customHeight="1" thickBot="1" x14ac:dyDescent="0.3">
      <c r="A177" s="163"/>
      <c r="B177" s="164"/>
      <c r="C177" s="30">
        <v>2017</v>
      </c>
      <c r="D177" s="51">
        <f t="shared" si="43"/>
        <v>8226.4</v>
      </c>
      <c r="E177" s="51"/>
      <c r="F177" s="51"/>
      <c r="G177" s="51">
        <v>8226.4</v>
      </c>
      <c r="H177" s="117"/>
      <c r="I177" s="117"/>
      <c r="J177" s="165"/>
    </row>
    <row r="178" spans="1:10" s="6" customFormat="1" ht="17.25" customHeight="1" x14ac:dyDescent="0.25">
      <c r="A178" s="133" t="s">
        <v>164</v>
      </c>
      <c r="B178" s="136" t="s">
        <v>19</v>
      </c>
      <c r="C178" s="31">
        <v>2015</v>
      </c>
      <c r="D178" s="48">
        <f t="shared" si="43"/>
        <v>11019.2</v>
      </c>
      <c r="E178" s="48"/>
      <c r="F178" s="48"/>
      <c r="G178" s="48">
        <v>11019.2</v>
      </c>
      <c r="H178" s="8"/>
      <c r="I178" s="8"/>
      <c r="J178" s="139" t="s">
        <v>23</v>
      </c>
    </row>
    <row r="179" spans="1:10" s="6" customFormat="1" ht="17.25" customHeight="1" x14ac:dyDescent="0.25">
      <c r="A179" s="134"/>
      <c r="B179" s="137"/>
      <c r="C179" s="32">
        <v>2016</v>
      </c>
      <c r="D179" s="49">
        <f t="shared" si="43"/>
        <v>11019.2</v>
      </c>
      <c r="E179" s="49"/>
      <c r="F179" s="49"/>
      <c r="G179" s="49">
        <v>11019.2</v>
      </c>
      <c r="H179" s="9"/>
      <c r="I179" s="9"/>
      <c r="J179" s="140"/>
    </row>
    <row r="180" spans="1:10" s="6" customFormat="1" ht="17.25" customHeight="1" x14ac:dyDescent="0.25">
      <c r="A180" s="134"/>
      <c r="B180" s="137"/>
      <c r="C180" s="10">
        <v>2017</v>
      </c>
      <c r="D180" s="50">
        <f t="shared" si="43"/>
        <v>11019.2</v>
      </c>
      <c r="E180" s="50"/>
      <c r="F180" s="50"/>
      <c r="G180" s="50">
        <v>11019.2</v>
      </c>
      <c r="H180" s="11"/>
      <c r="I180" s="11"/>
      <c r="J180" s="140"/>
    </row>
    <row r="181" spans="1:10" s="6" customFormat="1" ht="17.25" customHeight="1" thickBot="1" x14ac:dyDescent="0.3">
      <c r="A181" s="135"/>
      <c r="B181" s="138"/>
      <c r="C181" s="30" t="s">
        <v>26</v>
      </c>
      <c r="D181" s="51">
        <f t="shared" si="43"/>
        <v>33057.600000000006</v>
      </c>
      <c r="E181" s="51">
        <f>E178+E179+E180</f>
        <v>0</v>
      </c>
      <c r="F181" s="51">
        <f>F178+F179+F180</f>
        <v>0</v>
      </c>
      <c r="G181" s="51">
        <f>G178+G179+G180</f>
        <v>33057.600000000006</v>
      </c>
      <c r="H181" s="12">
        <f>H178+H179+H180</f>
        <v>0</v>
      </c>
      <c r="I181" s="12">
        <f>I178+I179+I180</f>
        <v>0</v>
      </c>
      <c r="J181" s="141"/>
    </row>
    <row r="182" spans="1:10" s="6" customFormat="1" ht="16.5" customHeight="1" x14ac:dyDescent="0.25">
      <c r="A182" s="133" t="s">
        <v>165</v>
      </c>
      <c r="B182" s="136" t="s">
        <v>29</v>
      </c>
      <c r="C182" s="31">
        <v>2015</v>
      </c>
      <c r="D182" s="49">
        <f t="shared" si="43"/>
        <v>1846.8</v>
      </c>
      <c r="E182" s="48"/>
      <c r="F182" s="48"/>
      <c r="G182" s="48">
        <v>1846.8</v>
      </c>
      <c r="H182" s="8"/>
      <c r="I182" s="8"/>
      <c r="J182" s="139" t="s">
        <v>23</v>
      </c>
    </row>
    <row r="183" spans="1:10" s="6" customFormat="1" ht="16.5" customHeight="1" x14ac:dyDescent="0.25">
      <c r="A183" s="134"/>
      <c r="B183" s="137"/>
      <c r="C183" s="32">
        <v>2016</v>
      </c>
      <c r="D183" s="49">
        <f t="shared" si="43"/>
        <v>1846.8</v>
      </c>
      <c r="E183" s="49"/>
      <c r="F183" s="49"/>
      <c r="G183" s="49">
        <v>1846.8</v>
      </c>
      <c r="H183" s="9"/>
      <c r="I183" s="9"/>
      <c r="J183" s="140"/>
    </row>
    <row r="184" spans="1:10" s="6" customFormat="1" ht="16.5" customHeight="1" x14ac:dyDescent="0.25">
      <c r="A184" s="134"/>
      <c r="B184" s="137"/>
      <c r="C184" s="10">
        <v>2017</v>
      </c>
      <c r="D184" s="50">
        <f t="shared" si="43"/>
        <v>1846.8</v>
      </c>
      <c r="E184" s="50"/>
      <c r="F184" s="50"/>
      <c r="G184" s="50">
        <v>1846.8</v>
      </c>
      <c r="H184" s="11"/>
      <c r="I184" s="11"/>
      <c r="J184" s="140"/>
    </row>
    <row r="185" spans="1:10" s="6" customFormat="1" ht="21" customHeight="1" thickBot="1" x14ac:dyDescent="0.3">
      <c r="A185" s="135"/>
      <c r="B185" s="138"/>
      <c r="C185" s="30" t="s">
        <v>26</v>
      </c>
      <c r="D185" s="51">
        <f>E185+F185+G185+H185+I185</f>
        <v>5540.4</v>
      </c>
      <c r="E185" s="51">
        <f>E182+E183+E184</f>
        <v>0</v>
      </c>
      <c r="F185" s="51">
        <f>F182+F183+F184</f>
        <v>0</v>
      </c>
      <c r="G185" s="51">
        <f>G182+G183+G184</f>
        <v>5540.4</v>
      </c>
      <c r="H185" s="12">
        <f>H182+H183+H184</f>
        <v>0</v>
      </c>
      <c r="I185" s="12">
        <f>I182+I183+I184</f>
        <v>0</v>
      </c>
      <c r="J185" s="141"/>
    </row>
    <row r="186" spans="1:10" s="6" customFormat="1" ht="18.75" customHeight="1" x14ac:dyDescent="0.25">
      <c r="A186" s="133" t="s">
        <v>166</v>
      </c>
      <c r="B186" s="136" t="s">
        <v>91</v>
      </c>
      <c r="C186" s="31">
        <v>2015</v>
      </c>
      <c r="D186" s="49">
        <f t="shared" si="43"/>
        <v>5633.9</v>
      </c>
      <c r="E186" s="48"/>
      <c r="F186" s="48"/>
      <c r="G186" s="48">
        <v>5633.9</v>
      </c>
      <c r="H186" s="8"/>
      <c r="I186" s="8"/>
      <c r="J186" s="139" t="s">
        <v>18</v>
      </c>
    </row>
    <row r="187" spans="1:10" s="6" customFormat="1" ht="18.75" customHeight="1" x14ac:dyDescent="0.25">
      <c r="A187" s="134"/>
      <c r="B187" s="137"/>
      <c r="C187" s="32">
        <v>2016</v>
      </c>
      <c r="D187" s="49">
        <f t="shared" si="43"/>
        <v>0</v>
      </c>
      <c r="E187" s="49"/>
      <c r="F187" s="49"/>
      <c r="G187" s="49">
        <v>0</v>
      </c>
      <c r="H187" s="9"/>
      <c r="I187" s="9"/>
      <c r="J187" s="140"/>
    </row>
    <row r="188" spans="1:10" s="6" customFormat="1" ht="18.75" customHeight="1" x14ac:dyDescent="0.25">
      <c r="A188" s="134"/>
      <c r="B188" s="137"/>
      <c r="C188" s="10">
        <v>2017</v>
      </c>
      <c r="D188" s="50">
        <f t="shared" si="43"/>
        <v>0</v>
      </c>
      <c r="E188" s="50"/>
      <c r="F188" s="50"/>
      <c r="G188" s="50">
        <v>0</v>
      </c>
      <c r="H188" s="11"/>
      <c r="I188" s="11"/>
      <c r="J188" s="140"/>
    </row>
    <row r="189" spans="1:10" s="6" customFormat="1" ht="18.75" customHeight="1" thickBot="1" x14ac:dyDescent="0.3">
      <c r="A189" s="135"/>
      <c r="B189" s="138"/>
      <c r="C189" s="30" t="s">
        <v>26</v>
      </c>
      <c r="D189" s="51">
        <f t="shared" si="43"/>
        <v>5633.9</v>
      </c>
      <c r="E189" s="51">
        <f>E186+E187+E188</f>
        <v>0</v>
      </c>
      <c r="F189" s="51">
        <f>F186+F187+F188</f>
        <v>0</v>
      </c>
      <c r="G189" s="51">
        <f>G186+G187+G188</f>
        <v>5633.9</v>
      </c>
      <c r="H189" s="12">
        <f>H186+H187+H188</f>
        <v>0</v>
      </c>
      <c r="I189" s="12">
        <f>I186+I187+I188</f>
        <v>0</v>
      </c>
      <c r="J189" s="141"/>
    </row>
    <row r="190" spans="1:10" s="6" customFormat="1" ht="18.75" customHeight="1" x14ac:dyDescent="0.25">
      <c r="A190" s="133" t="s">
        <v>167</v>
      </c>
      <c r="B190" s="136" t="s">
        <v>28</v>
      </c>
      <c r="C190" s="31">
        <v>2015</v>
      </c>
      <c r="D190" s="49">
        <f t="shared" si="43"/>
        <v>0</v>
      </c>
      <c r="E190" s="48"/>
      <c r="F190" s="48"/>
      <c r="G190" s="48">
        <v>0</v>
      </c>
      <c r="H190" s="8"/>
      <c r="I190" s="8"/>
      <c r="J190" s="139" t="s">
        <v>18</v>
      </c>
    </row>
    <row r="191" spans="1:10" s="6" customFormat="1" ht="18.75" customHeight="1" x14ac:dyDescent="0.25">
      <c r="A191" s="134"/>
      <c r="B191" s="137"/>
      <c r="C191" s="32">
        <v>2016</v>
      </c>
      <c r="D191" s="49">
        <f t="shared" si="43"/>
        <v>0</v>
      </c>
      <c r="E191" s="49"/>
      <c r="F191" s="49"/>
      <c r="G191" s="49">
        <v>0</v>
      </c>
      <c r="H191" s="9"/>
      <c r="I191" s="9"/>
      <c r="J191" s="140"/>
    </row>
    <row r="192" spans="1:10" s="6" customFormat="1" ht="18.75" customHeight="1" x14ac:dyDescent="0.25">
      <c r="A192" s="134"/>
      <c r="B192" s="137"/>
      <c r="C192" s="10">
        <v>2017</v>
      </c>
      <c r="D192" s="50">
        <f t="shared" si="43"/>
        <v>0</v>
      </c>
      <c r="E192" s="50"/>
      <c r="F192" s="50"/>
      <c r="G192" s="50">
        <v>0</v>
      </c>
      <c r="H192" s="11"/>
      <c r="I192" s="11"/>
      <c r="J192" s="140"/>
    </row>
    <row r="193" spans="1:10" s="6" customFormat="1" ht="18.75" customHeight="1" thickBot="1" x14ac:dyDescent="0.3">
      <c r="A193" s="135"/>
      <c r="B193" s="138"/>
      <c r="C193" s="30" t="s">
        <v>26</v>
      </c>
      <c r="D193" s="51">
        <f>E193+F193+G193+H193+I193</f>
        <v>0</v>
      </c>
      <c r="E193" s="51">
        <f>E190+E191+E192</f>
        <v>0</v>
      </c>
      <c r="F193" s="51">
        <f>F190+F191+F192</f>
        <v>0</v>
      </c>
      <c r="G193" s="51">
        <f>G190+G191+G192</f>
        <v>0</v>
      </c>
      <c r="H193" s="12">
        <f>H190+H191+H192</f>
        <v>0</v>
      </c>
      <c r="I193" s="12">
        <f>I190+I191+I192</f>
        <v>0</v>
      </c>
      <c r="J193" s="141"/>
    </row>
    <row r="194" spans="1:10" s="6" customFormat="1" ht="18" customHeight="1" x14ac:dyDescent="0.25">
      <c r="A194" s="133" t="s">
        <v>168</v>
      </c>
      <c r="B194" s="136" t="s">
        <v>20</v>
      </c>
      <c r="C194" s="31">
        <v>2015</v>
      </c>
      <c r="D194" s="49">
        <f t="shared" si="43"/>
        <v>4371.5</v>
      </c>
      <c r="E194" s="48"/>
      <c r="F194" s="48"/>
      <c r="G194" s="48">
        <v>4371.5</v>
      </c>
      <c r="H194" s="8"/>
      <c r="I194" s="8"/>
      <c r="J194" s="139" t="s">
        <v>23</v>
      </c>
    </row>
    <row r="195" spans="1:10" s="6" customFormat="1" ht="18" customHeight="1" x14ac:dyDescent="0.25">
      <c r="A195" s="134"/>
      <c r="B195" s="137"/>
      <c r="C195" s="32">
        <v>2016</v>
      </c>
      <c r="D195" s="49">
        <f t="shared" si="43"/>
        <v>5899.6</v>
      </c>
      <c r="E195" s="49"/>
      <c r="F195" s="49"/>
      <c r="G195" s="49">
        <v>5899.6</v>
      </c>
      <c r="H195" s="9"/>
      <c r="I195" s="9"/>
      <c r="J195" s="140"/>
    </row>
    <row r="196" spans="1:10" s="6" customFormat="1" ht="18" customHeight="1" x14ac:dyDescent="0.25">
      <c r="A196" s="134"/>
      <c r="B196" s="137"/>
      <c r="C196" s="10">
        <v>2017</v>
      </c>
      <c r="D196" s="50">
        <f t="shared" ref="D196:D209" si="46">E196+F196+G196+H196+I196</f>
        <v>5899.6</v>
      </c>
      <c r="E196" s="50"/>
      <c r="F196" s="50"/>
      <c r="G196" s="50">
        <v>5899.6</v>
      </c>
      <c r="H196" s="11"/>
      <c r="I196" s="11"/>
      <c r="J196" s="140"/>
    </row>
    <row r="197" spans="1:10" s="6" customFormat="1" ht="18" customHeight="1" thickBot="1" x14ac:dyDescent="0.3">
      <c r="A197" s="135"/>
      <c r="B197" s="138"/>
      <c r="C197" s="30" t="s">
        <v>26</v>
      </c>
      <c r="D197" s="51">
        <f t="shared" si="46"/>
        <v>16170.7</v>
      </c>
      <c r="E197" s="51">
        <f>E194+E195+E196</f>
        <v>0</v>
      </c>
      <c r="F197" s="51">
        <f>F194+F195+F196</f>
        <v>0</v>
      </c>
      <c r="G197" s="51">
        <f>G194+G195+G196</f>
        <v>16170.7</v>
      </c>
      <c r="H197" s="12">
        <f>H194+H195+H196</f>
        <v>0</v>
      </c>
      <c r="I197" s="12">
        <f>I194+I195+I196</f>
        <v>0</v>
      </c>
      <c r="J197" s="141"/>
    </row>
    <row r="198" spans="1:10" s="6" customFormat="1" ht="15.75" customHeight="1" x14ac:dyDescent="0.25">
      <c r="A198" s="133" t="s">
        <v>169</v>
      </c>
      <c r="B198" s="136" t="s">
        <v>197</v>
      </c>
      <c r="C198" s="31">
        <v>2015</v>
      </c>
      <c r="D198" s="49">
        <f>E198+F198+G198+H198+I198</f>
        <v>1840</v>
      </c>
      <c r="E198" s="48"/>
      <c r="F198" s="48">
        <f t="shared" ref="F198" si="47">F202</f>
        <v>0</v>
      </c>
      <c r="G198" s="48">
        <f>G202</f>
        <v>1840</v>
      </c>
      <c r="H198" s="8"/>
      <c r="I198" s="8"/>
      <c r="J198" s="139" t="s">
        <v>23</v>
      </c>
    </row>
    <row r="199" spans="1:10" s="6" customFormat="1" x14ac:dyDescent="0.25">
      <c r="A199" s="134"/>
      <c r="B199" s="137"/>
      <c r="C199" s="32">
        <v>2016</v>
      </c>
      <c r="D199" s="49">
        <f t="shared" si="46"/>
        <v>0</v>
      </c>
      <c r="E199" s="49"/>
      <c r="F199" s="49">
        <f t="shared" ref="F199" si="48">F203</f>
        <v>0</v>
      </c>
      <c r="G199" s="49">
        <f t="shared" ref="G199" si="49">G203</f>
        <v>0</v>
      </c>
      <c r="H199" s="9"/>
      <c r="I199" s="9"/>
      <c r="J199" s="140"/>
    </row>
    <row r="200" spans="1:10" s="6" customFormat="1" x14ac:dyDescent="0.25">
      <c r="A200" s="134"/>
      <c r="B200" s="137"/>
      <c r="C200" s="10">
        <v>2017</v>
      </c>
      <c r="D200" s="50">
        <f t="shared" ref="D200:D203" si="50">E200+F200+G200+H200+I200</f>
        <v>0</v>
      </c>
      <c r="E200" s="50"/>
      <c r="F200" s="50">
        <f>F204</f>
        <v>0</v>
      </c>
      <c r="G200" s="50">
        <f>G204</f>
        <v>0</v>
      </c>
      <c r="H200" s="11"/>
      <c r="I200" s="11"/>
      <c r="J200" s="140"/>
    </row>
    <row r="201" spans="1:10" s="6" customFormat="1" ht="16.5" thickBot="1" x14ac:dyDescent="0.3">
      <c r="A201" s="135"/>
      <c r="B201" s="138"/>
      <c r="C201" s="30" t="s">
        <v>26</v>
      </c>
      <c r="D201" s="51">
        <f t="shared" si="50"/>
        <v>1840</v>
      </c>
      <c r="E201" s="51">
        <f>E198+E199+E200</f>
        <v>0</v>
      </c>
      <c r="F201" s="51">
        <f>F198+F199+F200</f>
        <v>0</v>
      </c>
      <c r="G201" s="51">
        <f>G198+G199+G200</f>
        <v>1840</v>
      </c>
      <c r="H201" s="12">
        <f>H198+H199+H200</f>
        <v>0</v>
      </c>
      <c r="I201" s="12">
        <f>I198+I199+I200</f>
        <v>0</v>
      </c>
      <c r="J201" s="141"/>
    </row>
    <row r="202" spans="1:10" s="6" customFormat="1" ht="15.75" customHeight="1" x14ac:dyDescent="0.25">
      <c r="A202" s="133" t="s">
        <v>199</v>
      </c>
      <c r="B202" s="136" t="s">
        <v>198</v>
      </c>
      <c r="C202" s="31">
        <v>2015</v>
      </c>
      <c r="D202" s="49">
        <f t="shared" si="50"/>
        <v>1840</v>
      </c>
      <c r="E202" s="48"/>
      <c r="F202" s="48"/>
      <c r="G202" s="48">
        <v>1840</v>
      </c>
      <c r="H202" s="8"/>
      <c r="I202" s="8"/>
      <c r="J202" s="139" t="s">
        <v>23</v>
      </c>
    </row>
    <row r="203" spans="1:10" s="6" customFormat="1" x14ac:dyDescent="0.25">
      <c r="A203" s="134"/>
      <c r="B203" s="137"/>
      <c r="C203" s="32">
        <v>2016</v>
      </c>
      <c r="D203" s="49">
        <f t="shared" si="50"/>
        <v>0</v>
      </c>
      <c r="E203" s="49"/>
      <c r="F203" s="49"/>
      <c r="G203" s="49">
        <v>0</v>
      </c>
      <c r="H203" s="9"/>
      <c r="I203" s="9"/>
      <c r="J203" s="140"/>
    </row>
    <row r="204" spans="1:10" s="6" customFormat="1" x14ac:dyDescent="0.25">
      <c r="A204" s="134"/>
      <c r="B204" s="137"/>
      <c r="C204" s="10">
        <v>2017</v>
      </c>
      <c r="D204" s="50">
        <f t="shared" ref="D204:D205" si="51">E204+F204+G204+H204+I204</f>
        <v>0</v>
      </c>
      <c r="E204" s="50"/>
      <c r="F204" s="50"/>
      <c r="G204" s="50">
        <v>0</v>
      </c>
      <c r="H204" s="11"/>
      <c r="I204" s="11"/>
      <c r="J204" s="140"/>
    </row>
    <row r="205" spans="1:10" s="6" customFormat="1" ht="16.5" thickBot="1" x14ac:dyDescent="0.3">
      <c r="A205" s="135"/>
      <c r="B205" s="138"/>
      <c r="C205" s="30" t="s">
        <v>26</v>
      </c>
      <c r="D205" s="51">
        <f t="shared" si="51"/>
        <v>1840</v>
      </c>
      <c r="E205" s="51">
        <f>E202+E203+E204</f>
        <v>0</v>
      </c>
      <c r="F205" s="51">
        <f>F202+F203+F204</f>
        <v>0</v>
      </c>
      <c r="G205" s="51">
        <f>G202+G203+G204</f>
        <v>1840</v>
      </c>
      <c r="H205" s="12">
        <f>H202+H203+H204</f>
        <v>0</v>
      </c>
      <c r="I205" s="12">
        <f>I202+I203+I204</f>
        <v>0</v>
      </c>
      <c r="J205" s="141"/>
    </row>
    <row r="206" spans="1:10" s="6" customFormat="1" x14ac:dyDescent="0.25">
      <c r="A206" s="133"/>
      <c r="B206" s="145" t="s">
        <v>89</v>
      </c>
      <c r="C206" s="13">
        <v>2015</v>
      </c>
      <c r="D206" s="53">
        <f>E206+F206+G206+H206+I206</f>
        <v>91454.399999999994</v>
      </c>
      <c r="E206" s="53">
        <f t="shared" ref="E206:F206" si="52">E139+E146+E150+E178+E182+E186+E190+E194+E198</f>
        <v>0</v>
      </c>
      <c r="F206" s="53">
        <f t="shared" si="52"/>
        <v>0</v>
      </c>
      <c r="G206" s="53">
        <f>G139+G146+G150+G178+G182+G186+G190+G194+G198</f>
        <v>91454.399999999994</v>
      </c>
      <c r="H206" s="14">
        <f t="shared" ref="H206:I206" si="53">H139+H146+H150+H178+H182+H186+H190+H194</f>
        <v>0</v>
      </c>
      <c r="I206" s="14">
        <f t="shared" si="53"/>
        <v>0</v>
      </c>
      <c r="J206" s="139"/>
    </row>
    <row r="207" spans="1:10" s="6" customFormat="1" x14ac:dyDescent="0.25">
      <c r="A207" s="134"/>
      <c r="B207" s="146"/>
      <c r="C207" s="15">
        <v>2016</v>
      </c>
      <c r="D207" s="55">
        <f>E207+F207+G207+H207+I207</f>
        <v>84979.900000000009</v>
      </c>
      <c r="E207" s="55">
        <f t="shared" ref="E207:F207" si="54">E140+E147+E151+E179+E183+E187+E191+E195+E199</f>
        <v>0</v>
      </c>
      <c r="F207" s="55">
        <f t="shared" si="54"/>
        <v>0</v>
      </c>
      <c r="G207" s="55">
        <f t="shared" ref="G207:G208" si="55">G140+G147+G151+G179+G183+G187+G191+G195+G199</f>
        <v>84979.900000000009</v>
      </c>
      <c r="H207" s="16">
        <f t="shared" ref="H207:I207" si="56">H140+H147+H151+H179+H183+H187+H191+H195</f>
        <v>0</v>
      </c>
      <c r="I207" s="16">
        <f t="shared" si="56"/>
        <v>0</v>
      </c>
      <c r="J207" s="140"/>
    </row>
    <row r="208" spans="1:10" s="6" customFormat="1" x14ac:dyDescent="0.25">
      <c r="A208" s="134"/>
      <c r="B208" s="146"/>
      <c r="C208" s="15">
        <v>2017</v>
      </c>
      <c r="D208" s="55">
        <f t="shared" si="46"/>
        <v>85024.700000000012</v>
      </c>
      <c r="E208" s="55">
        <f t="shared" ref="E208:F208" si="57">E141+E148+E152+E180+E184+E188+E192+E196+E200</f>
        <v>0</v>
      </c>
      <c r="F208" s="55">
        <f t="shared" si="57"/>
        <v>0</v>
      </c>
      <c r="G208" s="55">
        <f t="shared" si="55"/>
        <v>85024.700000000012</v>
      </c>
      <c r="H208" s="16">
        <f t="shared" ref="H208:I208" si="58">H141+H148+H152+H180+H184+H188+H192+H196</f>
        <v>0</v>
      </c>
      <c r="I208" s="16">
        <f t="shared" si="58"/>
        <v>0</v>
      </c>
      <c r="J208" s="140"/>
    </row>
    <row r="209" spans="1:10" s="6" customFormat="1" ht="16.5" thickBot="1" x14ac:dyDescent="0.3">
      <c r="A209" s="135"/>
      <c r="B209" s="138"/>
      <c r="C209" s="17" t="s">
        <v>26</v>
      </c>
      <c r="D209" s="56">
        <f t="shared" si="46"/>
        <v>261459</v>
      </c>
      <c r="E209" s="56">
        <f>E206+E207+E208</f>
        <v>0</v>
      </c>
      <c r="F209" s="56">
        <f>F206+F207+F208</f>
        <v>0</v>
      </c>
      <c r="G209" s="56">
        <f>G206+G207+G208</f>
        <v>261459</v>
      </c>
      <c r="H209" s="18">
        <f>H206+H207+H208</f>
        <v>0</v>
      </c>
      <c r="I209" s="18">
        <f>I206+I207+I208</f>
        <v>0</v>
      </c>
      <c r="J209" s="141"/>
    </row>
    <row r="210" spans="1:10" ht="24" customHeight="1" thickBot="1" x14ac:dyDescent="0.3">
      <c r="A210" s="166" t="s">
        <v>87</v>
      </c>
      <c r="B210" s="167"/>
      <c r="C210" s="167"/>
      <c r="D210" s="167"/>
      <c r="E210" s="167"/>
      <c r="F210" s="167"/>
      <c r="G210" s="167"/>
      <c r="H210" s="167"/>
      <c r="I210" s="167"/>
      <c r="J210" s="168"/>
    </row>
    <row r="211" spans="1:10" s="6" customFormat="1" ht="55.5" customHeight="1" thickBot="1" x14ac:dyDescent="0.3">
      <c r="A211" s="67" t="s">
        <v>169</v>
      </c>
      <c r="B211" s="68" t="s">
        <v>46</v>
      </c>
      <c r="C211" s="30" t="s">
        <v>26</v>
      </c>
      <c r="D211" s="44" t="s">
        <v>30</v>
      </c>
      <c r="E211" s="44" t="s">
        <v>30</v>
      </c>
      <c r="F211" s="44" t="s">
        <v>30</v>
      </c>
      <c r="G211" s="44" t="s">
        <v>30</v>
      </c>
      <c r="H211" s="7" t="s">
        <v>30</v>
      </c>
      <c r="I211" s="7" t="s">
        <v>30</v>
      </c>
      <c r="J211" s="66" t="s">
        <v>79</v>
      </c>
    </row>
    <row r="212" spans="1:10" s="6" customFormat="1" ht="48" thickBot="1" x14ac:dyDescent="0.3">
      <c r="A212" s="67" t="s">
        <v>170</v>
      </c>
      <c r="B212" s="68" t="s">
        <v>98</v>
      </c>
      <c r="C212" s="30" t="s">
        <v>26</v>
      </c>
      <c r="D212" s="44" t="s">
        <v>30</v>
      </c>
      <c r="E212" s="44" t="s">
        <v>30</v>
      </c>
      <c r="F212" s="44" t="s">
        <v>30</v>
      </c>
      <c r="G212" s="44" t="s">
        <v>30</v>
      </c>
      <c r="H212" s="7" t="s">
        <v>30</v>
      </c>
      <c r="I212" s="7" t="s">
        <v>30</v>
      </c>
      <c r="J212" s="66" t="s">
        <v>79</v>
      </c>
    </row>
    <row r="213" spans="1:10" s="6" customFormat="1" x14ac:dyDescent="0.25">
      <c r="A213" s="208" t="s">
        <v>171</v>
      </c>
      <c r="B213" s="153" t="s">
        <v>59</v>
      </c>
      <c r="C213" s="31">
        <v>2015</v>
      </c>
      <c r="D213" s="48">
        <f>E213+F213+G213+H213+I213</f>
        <v>384</v>
      </c>
      <c r="E213" s="48"/>
      <c r="F213" s="48"/>
      <c r="G213" s="48">
        <v>384</v>
      </c>
      <c r="H213" s="8"/>
      <c r="I213" s="8"/>
      <c r="J213" s="157" t="s">
        <v>80</v>
      </c>
    </row>
    <row r="214" spans="1:10" s="6" customFormat="1" x14ac:dyDescent="0.25">
      <c r="A214" s="209"/>
      <c r="B214" s="154"/>
      <c r="C214" s="32">
        <v>2016</v>
      </c>
      <c r="D214" s="49">
        <f>E214+F214+G214+H214+I214</f>
        <v>384</v>
      </c>
      <c r="E214" s="49"/>
      <c r="F214" s="49"/>
      <c r="G214" s="49">
        <v>384</v>
      </c>
      <c r="H214" s="9"/>
      <c r="I214" s="9"/>
      <c r="J214" s="158"/>
    </row>
    <row r="215" spans="1:10" s="6" customFormat="1" x14ac:dyDescent="0.25">
      <c r="A215" s="210"/>
      <c r="B215" s="155"/>
      <c r="C215" s="10">
        <v>2017</v>
      </c>
      <c r="D215" s="50">
        <f>E215+F215+G215+H215+I215</f>
        <v>384</v>
      </c>
      <c r="E215" s="50"/>
      <c r="F215" s="50"/>
      <c r="G215" s="50">
        <v>384</v>
      </c>
      <c r="H215" s="11"/>
      <c r="I215" s="11"/>
      <c r="J215" s="159"/>
    </row>
    <row r="216" spans="1:10" s="6" customFormat="1" ht="16.5" thickBot="1" x14ac:dyDescent="0.3">
      <c r="A216" s="211"/>
      <c r="B216" s="156"/>
      <c r="C216" s="30" t="s">
        <v>26</v>
      </c>
      <c r="D216" s="51">
        <f>E216+F216+G216+H216+I216</f>
        <v>1152</v>
      </c>
      <c r="E216" s="51">
        <f>E213+E214+E215</f>
        <v>0</v>
      </c>
      <c r="F216" s="51">
        <f>F213+F214+F215</f>
        <v>0</v>
      </c>
      <c r="G216" s="51">
        <f>G213+G214+G215</f>
        <v>1152</v>
      </c>
      <c r="H216" s="12">
        <f>H213+H214+H215</f>
        <v>0</v>
      </c>
      <c r="I216" s="12">
        <f>I213+I214+I215</f>
        <v>0</v>
      </c>
      <c r="J216" s="160"/>
    </row>
    <row r="217" spans="1:10" s="6" customFormat="1" ht="15.75" customHeight="1" x14ac:dyDescent="0.25">
      <c r="A217" s="208" t="s">
        <v>172</v>
      </c>
      <c r="B217" s="153" t="s">
        <v>60</v>
      </c>
      <c r="C217" s="31">
        <v>2015</v>
      </c>
      <c r="D217" s="48">
        <f>E217+F217+G217+H217+I217</f>
        <v>1091.4000000000001</v>
      </c>
      <c r="E217" s="48"/>
      <c r="F217" s="48"/>
      <c r="G217" s="48">
        <v>1091.4000000000001</v>
      </c>
      <c r="H217" s="8"/>
      <c r="I217" s="8"/>
      <c r="J217" s="157" t="s">
        <v>80</v>
      </c>
    </row>
    <row r="218" spans="1:10" s="6" customFormat="1" x14ac:dyDescent="0.25">
      <c r="A218" s="209"/>
      <c r="B218" s="154"/>
      <c r="C218" s="32">
        <v>2016</v>
      </c>
      <c r="D218" s="49">
        <f t="shared" ref="D218:D219" si="59">E218+F218+G218+H218+I218</f>
        <v>1291.4000000000001</v>
      </c>
      <c r="E218" s="49"/>
      <c r="F218" s="49"/>
      <c r="G218" s="49">
        <v>1291.4000000000001</v>
      </c>
      <c r="H218" s="9"/>
      <c r="I218" s="9"/>
      <c r="J218" s="158"/>
    </row>
    <row r="219" spans="1:10" s="6" customFormat="1" x14ac:dyDescent="0.25">
      <c r="A219" s="210"/>
      <c r="B219" s="155"/>
      <c r="C219" s="10">
        <v>2017</v>
      </c>
      <c r="D219" s="50">
        <f t="shared" si="59"/>
        <v>1291.4000000000001</v>
      </c>
      <c r="E219" s="50"/>
      <c r="F219" s="50"/>
      <c r="G219" s="50">
        <v>1291.4000000000001</v>
      </c>
      <c r="H219" s="11"/>
      <c r="I219" s="11"/>
      <c r="J219" s="159"/>
    </row>
    <row r="220" spans="1:10" s="6" customFormat="1" ht="16.5" thickBot="1" x14ac:dyDescent="0.3">
      <c r="A220" s="211"/>
      <c r="B220" s="156"/>
      <c r="C220" s="30" t="s">
        <v>26</v>
      </c>
      <c r="D220" s="51">
        <f t="shared" ref="D220:D248" si="60">E220+F220+G220+H220+I220</f>
        <v>3674.2000000000003</v>
      </c>
      <c r="E220" s="51">
        <f>E217+E218+E219</f>
        <v>0</v>
      </c>
      <c r="F220" s="51">
        <f>F217+F218+F219</f>
        <v>0</v>
      </c>
      <c r="G220" s="51">
        <f>G217+G218+G219</f>
        <v>3674.2000000000003</v>
      </c>
      <c r="H220" s="12">
        <f>H217+H218+H219</f>
        <v>0</v>
      </c>
      <c r="I220" s="12">
        <f>I217+I218+I219</f>
        <v>0</v>
      </c>
      <c r="J220" s="160"/>
    </row>
    <row r="221" spans="1:10" s="6" customFormat="1" ht="15.75" customHeight="1" x14ac:dyDescent="0.25">
      <c r="A221" s="208" t="s">
        <v>173</v>
      </c>
      <c r="B221" s="153" t="s">
        <v>61</v>
      </c>
      <c r="C221" s="31">
        <v>2015</v>
      </c>
      <c r="D221" s="48">
        <f>E221+F221+G221+H221+I221</f>
        <v>66</v>
      </c>
      <c r="E221" s="48"/>
      <c r="F221" s="48"/>
      <c r="G221" s="48">
        <v>66</v>
      </c>
      <c r="H221" s="8"/>
      <c r="I221" s="8"/>
      <c r="J221" s="157" t="s">
        <v>80</v>
      </c>
    </row>
    <row r="222" spans="1:10" s="6" customFormat="1" x14ac:dyDescent="0.25">
      <c r="A222" s="209"/>
      <c r="B222" s="154"/>
      <c r="C222" s="32">
        <v>2016</v>
      </c>
      <c r="D222" s="49">
        <f>E222+F222+G222+H222+I222</f>
        <v>66</v>
      </c>
      <c r="E222" s="49"/>
      <c r="F222" s="49"/>
      <c r="G222" s="49">
        <v>66</v>
      </c>
      <c r="H222" s="9"/>
      <c r="I222" s="9"/>
      <c r="J222" s="158"/>
    </row>
    <row r="223" spans="1:10" s="6" customFormat="1" x14ac:dyDescent="0.25">
      <c r="A223" s="210"/>
      <c r="B223" s="155"/>
      <c r="C223" s="10">
        <v>2017</v>
      </c>
      <c r="D223" s="50">
        <f>E223+F223+G223+H223+I223</f>
        <v>66</v>
      </c>
      <c r="E223" s="50"/>
      <c r="F223" s="50"/>
      <c r="G223" s="50">
        <v>66</v>
      </c>
      <c r="H223" s="11"/>
      <c r="I223" s="11"/>
      <c r="J223" s="159"/>
    </row>
    <row r="224" spans="1:10" s="6" customFormat="1" ht="16.5" thickBot="1" x14ac:dyDescent="0.3">
      <c r="A224" s="210"/>
      <c r="B224" s="155"/>
      <c r="C224" s="10" t="s">
        <v>26</v>
      </c>
      <c r="D224" s="50">
        <f>E224+F224+G224+H224+I224</f>
        <v>198</v>
      </c>
      <c r="E224" s="50">
        <f>E221+E222+E223</f>
        <v>0</v>
      </c>
      <c r="F224" s="50">
        <f>F221+F222+F223</f>
        <v>0</v>
      </c>
      <c r="G224" s="50">
        <f>G221+G222+G223</f>
        <v>198</v>
      </c>
      <c r="H224" s="11">
        <f>H221+H222+H223</f>
        <v>0</v>
      </c>
      <c r="I224" s="11">
        <f>I221+I222+I223</f>
        <v>0</v>
      </c>
      <c r="J224" s="159"/>
    </row>
    <row r="225" spans="1:10" s="6" customFormat="1" ht="23.25" customHeight="1" thickBot="1" x14ac:dyDescent="0.3">
      <c r="A225" s="212" t="s">
        <v>174</v>
      </c>
      <c r="B225" s="174" t="s">
        <v>99</v>
      </c>
      <c r="C225" s="31">
        <v>2015</v>
      </c>
      <c r="D225" s="48">
        <v>600</v>
      </c>
      <c r="E225" s="48"/>
      <c r="F225" s="48"/>
      <c r="G225" s="48">
        <v>600</v>
      </c>
      <c r="H225" s="7" t="s">
        <v>30</v>
      </c>
      <c r="I225" s="37" t="s">
        <v>30</v>
      </c>
      <c r="J225" s="170" t="s">
        <v>100</v>
      </c>
    </row>
    <row r="226" spans="1:10" s="6" customFormat="1" ht="15" customHeight="1" thickBot="1" x14ac:dyDescent="0.3">
      <c r="A226" s="213"/>
      <c r="B226" s="215"/>
      <c r="C226" s="32">
        <v>2016</v>
      </c>
      <c r="D226" s="49">
        <v>200</v>
      </c>
      <c r="E226" s="49"/>
      <c r="F226" s="49"/>
      <c r="G226" s="49">
        <v>400</v>
      </c>
      <c r="H226" s="7"/>
      <c r="I226" s="37"/>
      <c r="J226" s="217"/>
    </row>
    <row r="227" spans="1:10" s="6" customFormat="1" ht="18.75" customHeight="1" thickBot="1" x14ac:dyDescent="0.3">
      <c r="A227" s="213"/>
      <c r="B227" s="215"/>
      <c r="C227" s="32">
        <v>2017</v>
      </c>
      <c r="D227" s="49">
        <v>200</v>
      </c>
      <c r="E227" s="49"/>
      <c r="F227" s="49"/>
      <c r="G227" s="49">
        <v>400</v>
      </c>
      <c r="H227" s="7"/>
      <c r="I227" s="37"/>
      <c r="J227" s="217"/>
    </row>
    <row r="228" spans="1:10" s="6" customFormat="1" ht="19.5" customHeight="1" thickBot="1" x14ac:dyDescent="0.3">
      <c r="A228" s="214"/>
      <c r="B228" s="216"/>
      <c r="C228" s="30" t="s">
        <v>26</v>
      </c>
      <c r="D228" s="51">
        <f>D225+D226+D227</f>
        <v>1000</v>
      </c>
      <c r="E228" s="51">
        <f t="shared" ref="E228:G228" si="61">E225+E226+E227</f>
        <v>0</v>
      </c>
      <c r="F228" s="51">
        <f t="shared" si="61"/>
        <v>0</v>
      </c>
      <c r="G228" s="51">
        <f t="shared" si="61"/>
        <v>1400</v>
      </c>
      <c r="H228" s="33"/>
      <c r="I228" s="38"/>
      <c r="J228" s="173"/>
    </row>
    <row r="229" spans="1:10" s="6" customFormat="1" ht="15.75" customHeight="1" x14ac:dyDescent="0.25">
      <c r="A229" s="134" t="s">
        <v>175</v>
      </c>
      <c r="B229" s="137" t="s">
        <v>62</v>
      </c>
      <c r="C229" s="34">
        <v>2015</v>
      </c>
      <c r="D229" s="52">
        <f t="shared" si="60"/>
        <v>174</v>
      </c>
      <c r="E229" s="52"/>
      <c r="F229" s="52"/>
      <c r="G229" s="52">
        <v>174</v>
      </c>
      <c r="H229" s="35"/>
      <c r="I229" s="35"/>
      <c r="J229" s="178" t="s">
        <v>80</v>
      </c>
    </row>
    <row r="230" spans="1:10" s="6" customFormat="1" x14ac:dyDescent="0.25">
      <c r="A230" s="134"/>
      <c r="B230" s="137"/>
      <c r="C230" s="32">
        <v>2016</v>
      </c>
      <c r="D230" s="50">
        <f t="shared" si="60"/>
        <v>174</v>
      </c>
      <c r="E230" s="50"/>
      <c r="F230" s="50"/>
      <c r="G230" s="50">
        <v>174</v>
      </c>
      <c r="H230" s="9"/>
      <c r="I230" s="9"/>
      <c r="J230" s="158"/>
    </row>
    <row r="231" spans="1:10" s="6" customFormat="1" x14ac:dyDescent="0.25">
      <c r="A231" s="134"/>
      <c r="B231" s="137"/>
      <c r="C231" s="10">
        <v>2017</v>
      </c>
      <c r="D231" s="50">
        <f t="shared" si="60"/>
        <v>174</v>
      </c>
      <c r="E231" s="50"/>
      <c r="F231" s="50"/>
      <c r="G231" s="50">
        <v>174</v>
      </c>
      <c r="H231" s="11"/>
      <c r="I231" s="11"/>
      <c r="J231" s="159"/>
    </row>
    <row r="232" spans="1:10" s="6" customFormat="1" ht="16.5" thickBot="1" x14ac:dyDescent="0.3">
      <c r="A232" s="135"/>
      <c r="B232" s="138"/>
      <c r="C232" s="30" t="s">
        <v>26</v>
      </c>
      <c r="D232" s="51">
        <f t="shared" si="60"/>
        <v>522</v>
      </c>
      <c r="E232" s="51">
        <f>E229+E230+E231</f>
        <v>0</v>
      </c>
      <c r="F232" s="51">
        <f>F229+F230+F231</f>
        <v>0</v>
      </c>
      <c r="G232" s="51">
        <f>G229+G230+G231</f>
        <v>522</v>
      </c>
      <c r="H232" s="12">
        <f>H229+H230+H231</f>
        <v>0</v>
      </c>
      <c r="I232" s="12">
        <f>I229+I230+I231</f>
        <v>0</v>
      </c>
      <c r="J232" s="160"/>
    </row>
    <row r="233" spans="1:10" s="6" customFormat="1" ht="15.75" customHeight="1" x14ac:dyDescent="0.25">
      <c r="A233" s="133" t="s">
        <v>176</v>
      </c>
      <c r="B233" s="136" t="s">
        <v>63</v>
      </c>
      <c r="C233" s="31">
        <v>2015</v>
      </c>
      <c r="D233" s="48">
        <f t="shared" si="60"/>
        <v>65</v>
      </c>
      <c r="E233" s="48"/>
      <c r="F233" s="48"/>
      <c r="G233" s="48">
        <v>65</v>
      </c>
      <c r="H233" s="8"/>
      <c r="I233" s="8"/>
      <c r="J233" s="157" t="s">
        <v>80</v>
      </c>
    </row>
    <row r="234" spans="1:10" s="6" customFormat="1" x14ac:dyDescent="0.25">
      <c r="A234" s="134"/>
      <c r="B234" s="137"/>
      <c r="C234" s="32">
        <v>2016</v>
      </c>
      <c r="D234" s="49">
        <f t="shared" si="60"/>
        <v>65</v>
      </c>
      <c r="E234" s="49"/>
      <c r="F234" s="49"/>
      <c r="G234" s="49">
        <v>65</v>
      </c>
      <c r="H234" s="9"/>
      <c r="I234" s="9"/>
      <c r="J234" s="158"/>
    </row>
    <row r="235" spans="1:10" s="6" customFormat="1" x14ac:dyDescent="0.25">
      <c r="A235" s="134"/>
      <c r="B235" s="137"/>
      <c r="C235" s="10">
        <v>2017</v>
      </c>
      <c r="D235" s="50">
        <f t="shared" si="60"/>
        <v>65</v>
      </c>
      <c r="E235" s="50"/>
      <c r="F235" s="50"/>
      <c r="G235" s="50">
        <v>65</v>
      </c>
      <c r="H235" s="11"/>
      <c r="I235" s="11"/>
      <c r="J235" s="159"/>
    </row>
    <row r="236" spans="1:10" s="6" customFormat="1" ht="16.5" thickBot="1" x14ac:dyDescent="0.3">
      <c r="A236" s="135"/>
      <c r="B236" s="138"/>
      <c r="C236" s="30" t="s">
        <v>26</v>
      </c>
      <c r="D236" s="51">
        <f t="shared" si="60"/>
        <v>195</v>
      </c>
      <c r="E236" s="51">
        <f>E233+E234+E235</f>
        <v>0</v>
      </c>
      <c r="F236" s="51">
        <f>F233+F234+F235</f>
        <v>0</v>
      </c>
      <c r="G236" s="51">
        <f>G233+G234+G235</f>
        <v>195</v>
      </c>
      <c r="H236" s="12">
        <f>H233+H234+H235</f>
        <v>0</v>
      </c>
      <c r="I236" s="12">
        <f>I233+I234+I235</f>
        <v>0</v>
      </c>
      <c r="J236" s="160"/>
    </row>
    <row r="237" spans="1:10" s="6" customFormat="1" ht="15.75" customHeight="1" x14ac:dyDescent="0.25">
      <c r="A237" s="133" t="s">
        <v>177</v>
      </c>
      <c r="B237" s="136" t="s">
        <v>101</v>
      </c>
      <c r="C237" s="31">
        <v>2015</v>
      </c>
      <c r="D237" s="48">
        <f t="shared" si="60"/>
        <v>15</v>
      </c>
      <c r="E237" s="48"/>
      <c r="F237" s="48"/>
      <c r="G237" s="48">
        <v>15</v>
      </c>
      <c r="H237" s="8"/>
      <c r="I237" s="8"/>
      <c r="J237" s="157" t="s">
        <v>80</v>
      </c>
    </row>
    <row r="238" spans="1:10" s="6" customFormat="1" x14ac:dyDescent="0.25">
      <c r="A238" s="134"/>
      <c r="B238" s="137"/>
      <c r="C238" s="32">
        <v>2016</v>
      </c>
      <c r="D238" s="49">
        <f t="shared" si="60"/>
        <v>15</v>
      </c>
      <c r="E238" s="49"/>
      <c r="F238" s="49"/>
      <c r="G238" s="49">
        <v>15</v>
      </c>
      <c r="H238" s="9"/>
      <c r="I238" s="9"/>
      <c r="J238" s="158"/>
    </row>
    <row r="239" spans="1:10" s="6" customFormat="1" x14ac:dyDescent="0.25">
      <c r="A239" s="134"/>
      <c r="B239" s="137"/>
      <c r="C239" s="10">
        <v>2017</v>
      </c>
      <c r="D239" s="50">
        <f t="shared" si="60"/>
        <v>15</v>
      </c>
      <c r="E239" s="50"/>
      <c r="F239" s="50"/>
      <c r="G239" s="50">
        <v>15</v>
      </c>
      <c r="H239" s="11"/>
      <c r="I239" s="11"/>
      <c r="J239" s="159"/>
    </row>
    <row r="240" spans="1:10" s="6" customFormat="1" ht="16.5" thickBot="1" x14ac:dyDescent="0.3">
      <c r="A240" s="135"/>
      <c r="B240" s="138"/>
      <c r="C240" s="30" t="s">
        <v>26</v>
      </c>
      <c r="D240" s="51">
        <f t="shared" si="60"/>
        <v>45</v>
      </c>
      <c r="E240" s="51">
        <f>E237+E238+E239</f>
        <v>0</v>
      </c>
      <c r="F240" s="51">
        <f>F237+F238+F239</f>
        <v>0</v>
      </c>
      <c r="G240" s="51">
        <f>G237+G238+G239</f>
        <v>45</v>
      </c>
      <c r="H240" s="12">
        <f>H237+H238+H239</f>
        <v>0</v>
      </c>
      <c r="I240" s="12">
        <f>I237+I238+I239</f>
        <v>0</v>
      </c>
      <c r="J240" s="160"/>
    </row>
    <row r="241" spans="1:11" s="6" customFormat="1" ht="15.75" customHeight="1" x14ac:dyDescent="0.25">
      <c r="A241" s="133" t="s">
        <v>178</v>
      </c>
      <c r="B241" s="136" t="s">
        <v>102</v>
      </c>
      <c r="C241" s="31">
        <v>2015</v>
      </c>
      <c r="D241" s="48">
        <f t="shared" si="60"/>
        <v>71</v>
      </c>
      <c r="E241" s="48"/>
      <c r="F241" s="48"/>
      <c r="G241" s="48">
        <v>71</v>
      </c>
      <c r="H241" s="8"/>
      <c r="I241" s="8"/>
      <c r="J241" s="157" t="s">
        <v>80</v>
      </c>
    </row>
    <row r="242" spans="1:11" s="6" customFormat="1" x14ac:dyDescent="0.25">
      <c r="A242" s="134"/>
      <c r="B242" s="137"/>
      <c r="C242" s="32">
        <v>2016</v>
      </c>
      <c r="D242" s="49">
        <f t="shared" si="60"/>
        <v>71</v>
      </c>
      <c r="E242" s="49"/>
      <c r="F242" s="49"/>
      <c r="G242" s="49">
        <v>71</v>
      </c>
      <c r="H242" s="9"/>
      <c r="I242" s="9"/>
      <c r="J242" s="158"/>
    </row>
    <row r="243" spans="1:11" s="6" customFormat="1" x14ac:dyDescent="0.25">
      <c r="A243" s="134"/>
      <c r="B243" s="137"/>
      <c r="C243" s="10">
        <v>2017</v>
      </c>
      <c r="D243" s="50">
        <f t="shared" si="60"/>
        <v>71</v>
      </c>
      <c r="E243" s="50"/>
      <c r="F243" s="50"/>
      <c r="G243" s="50">
        <v>71</v>
      </c>
      <c r="H243" s="11"/>
      <c r="I243" s="11"/>
      <c r="J243" s="159"/>
    </row>
    <row r="244" spans="1:11" s="6" customFormat="1" ht="16.5" thickBot="1" x14ac:dyDescent="0.3">
      <c r="A244" s="135"/>
      <c r="B244" s="138"/>
      <c r="C244" s="30" t="s">
        <v>26</v>
      </c>
      <c r="D244" s="51">
        <f t="shared" si="60"/>
        <v>213</v>
      </c>
      <c r="E244" s="51">
        <f>E241+E242+E243</f>
        <v>0</v>
      </c>
      <c r="F244" s="51">
        <f>F241+F242+F243</f>
        <v>0</v>
      </c>
      <c r="G244" s="51">
        <f>G241+G242+G243</f>
        <v>213</v>
      </c>
      <c r="H244" s="12">
        <f>H241+H242+H243</f>
        <v>0</v>
      </c>
      <c r="I244" s="12">
        <f>I241+I242+I243</f>
        <v>0</v>
      </c>
      <c r="J244" s="160"/>
    </row>
    <row r="245" spans="1:11" s="6" customFormat="1" x14ac:dyDescent="0.25">
      <c r="A245" s="133" t="s">
        <v>179</v>
      </c>
      <c r="B245" s="136" t="s">
        <v>64</v>
      </c>
      <c r="C245" s="31">
        <v>2015</v>
      </c>
      <c r="D245" s="48">
        <f t="shared" si="60"/>
        <v>0</v>
      </c>
      <c r="E245" s="48"/>
      <c r="F245" s="48"/>
      <c r="G245" s="48">
        <v>0</v>
      </c>
      <c r="H245" s="8"/>
      <c r="I245" s="8"/>
      <c r="J245" s="157" t="s">
        <v>80</v>
      </c>
    </row>
    <row r="246" spans="1:11" s="6" customFormat="1" x14ac:dyDescent="0.25">
      <c r="A246" s="134"/>
      <c r="B246" s="137"/>
      <c r="C246" s="32">
        <v>2016</v>
      </c>
      <c r="D246" s="49">
        <f t="shared" si="60"/>
        <v>0</v>
      </c>
      <c r="E246" s="49"/>
      <c r="F246" s="49"/>
      <c r="G246" s="49">
        <v>0</v>
      </c>
      <c r="H246" s="9"/>
      <c r="I246" s="9"/>
      <c r="J246" s="158"/>
    </row>
    <row r="247" spans="1:11" s="6" customFormat="1" x14ac:dyDescent="0.25">
      <c r="A247" s="134"/>
      <c r="B247" s="137"/>
      <c r="C247" s="10">
        <v>2017</v>
      </c>
      <c r="D247" s="50">
        <f>E247+F247+G247+H247+I247</f>
        <v>0</v>
      </c>
      <c r="E247" s="50"/>
      <c r="F247" s="50"/>
      <c r="G247" s="50">
        <v>0</v>
      </c>
      <c r="H247" s="11"/>
      <c r="I247" s="11"/>
      <c r="J247" s="159"/>
    </row>
    <row r="248" spans="1:11" s="6" customFormat="1" ht="16.5" thickBot="1" x14ac:dyDescent="0.3">
      <c r="A248" s="135"/>
      <c r="B248" s="138"/>
      <c r="C248" s="30" t="s">
        <v>26</v>
      </c>
      <c r="D248" s="51">
        <f t="shared" si="60"/>
        <v>0</v>
      </c>
      <c r="E248" s="51">
        <f>E245+E246+E247</f>
        <v>0</v>
      </c>
      <c r="F248" s="51">
        <f>F245+F246+F247</f>
        <v>0</v>
      </c>
      <c r="G248" s="51">
        <f>G245+G246+G247</f>
        <v>0</v>
      </c>
      <c r="H248" s="12">
        <f>H245+H246+H247</f>
        <v>0</v>
      </c>
      <c r="I248" s="12">
        <f>I245+I246+I247</f>
        <v>0</v>
      </c>
      <c r="J248" s="160"/>
    </row>
    <row r="249" spans="1:11" s="6" customFormat="1" x14ac:dyDescent="0.25">
      <c r="A249" s="133"/>
      <c r="B249" s="145" t="s">
        <v>89</v>
      </c>
      <c r="C249" s="13">
        <v>2015</v>
      </c>
      <c r="D249" s="53">
        <f>E249+F249+G249+H249+I249</f>
        <v>2466.4</v>
      </c>
      <c r="E249" s="53">
        <f t="shared" ref="E249:F251" si="62">E213+E217+E221+E229+E233+E237+E241+E245</f>
        <v>0</v>
      </c>
      <c r="F249" s="53">
        <f t="shared" si="62"/>
        <v>0</v>
      </c>
      <c r="G249" s="53">
        <f>G213+G217+G221+G225+G229+G233+G237+G241+G245</f>
        <v>2466.4</v>
      </c>
      <c r="H249" s="14">
        <f t="shared" ref="H249:I251" si="63">H213+H217+H221+H229+H233+H237+H241+H245</f>
        <v>0</v>
      </c>
      <c r="I249" s="14">
        <f t="shared" si="63"/>
        <v>0</v>
      </c>
      <c r="J249" s="139"/>
    </row>
    <row r="250" spans="1:11" s="6" customFormat="1" x14ac:dyDescent="0.25">
      <c r="A250" s="134"/>
      <c r="B250" s="146"/>
      <c r="C250" s="15">
        <v>2016</v>
      </c>
      <c r="D250" s="54">
        <f>E250+F250+G250+H250+I250</f>
        <v>2466.4</v>
      </c>
      <c r="E250" s="55">
        <f t="shared" si="62"/>
        <v>0</v>
      </c>
      <c r="F250" s="55">
        <f t="shared" si="62"/>
        <v>0</v>
      </c>
      <c r="G250" s="57">
        <f>G214+G218+G222+G226+G230+G234+G238+G242+G246</f>
        <v>2466.4</v>
      </c>
      <c r="H250" s="16">
        <f t="shared" si="63"/>
        <v>0</v>
      </c>
      <c r="I250" s="16">
        <f t="shared" si="63"/>
        <v>0</v>
      </c>
      <c r="J250" s="140"/>
    </row>
    <row r="251" spans="1:11" s="6" customFormat="1" x14ac:dyDescent="0.25">
      <c r="A251" s="134"/>
      <c r="B251" s="146"/>
      <c r="C251" s="15">
        <v>2017</v>
      </c>
      <c r="D251" s="55">
        <f>E251+F251+G251+H251+I251</f>
        <v>2466.4</v>
      </c>
      <c r="E251" s="55">
        <f t="shared" si="62"/>
        <v>0</v>
      </c>
      <c r="F251" s="55">
        <f t="shared" si="62"/>
        <v>0</v>
      </c>
      <c r="G251" s="57">
        <f t="shared" ref="G251" si="64">G215+G219+G223+G227+G231+G235+G239+G243+G247</f>
        <v>2466.4</v>
      </c>
      <c r="H251" s="16">
        <f t="shared" si="63"/>
        <v>0</v>
      </c>
      <c r="I251" s="16">
        <f t="shared" si="63"/>
        <v>0</v>
      </c>
      <c r="J251" s="140"/>
    </row>
    <row r="252" spans="1:11" s="6" customFormat="1" ht="16.5" thickBot="1" x14ac:dyDescent="0.3">
      <c r="A252" s="135"/>
      <c r="B252" s="138"/>
      <c r="C252" s="17" t="s">
        <v>26</v>
      </c>
      <c r="D252" s="56">
        <f>E252+F252+G252+H252+I252</f>
        <v>7399.2000000000007</v>
      </c>
      <c r="E252" s="56">
        <f>E249+E250+E251</f>
        <v>0</v>
      </c>
      <c r="F252" s="56">
        <f>F249+F250+F251</f>
        <v>0</v>
      </c>
      <c r="G252" s="56">
        <f>G249+G250+G251</f>
        <v>7399.2000000000007</v>
      </c>
      <c r="H252" s="18">
        <f>H249+H250+H251</f>
        <v>0</v>
      </c>
      <c r="I252" s="18">
        <f>I249+I250+I251</f>
        <v>0</v>
      </c>
      <c r="J252" s="141"/>
    </row>
    <row r="253" spans="1:11" s="6" customFormat="1" x14ac:dyDescent="0.25">
      <c r="A253" s="133"/>
      <c r="B253" s="145" t="s">
        <v>180</v>
      </c>
      <c r="C253" s="13">
        <v>2015</v>
      </c>
      <c r="D253" s="53">
        <f t="shared" ref="D253:I255" si="65">D69+D105+D134+D206+D249</f>
        <v>103860.59999999999</v>
      </c>
      <c r="E253" s="53">
        <f t="shared" si="65"/>
        <v>1210</v>
      </c>
      <c r="F253" s="53">
        <f t="shared" si="65"/>
        <v>0</v>
      </c>
      <c r="G253" s="53">
        <f t="shared" si="65"/>
        <v>102650.59999999999</v>
      </c>
      <c r="H253" s="14">
        <f t="shared" si="65"/>
        <v>0</v>
      </c>
      <c r="I253" s="14">
        <f t="shared" si="65"/>
        <v>0</v>
      </c>
      <c r="J253" s="139"/>
    </row>
    <row r="254" spans="1:11" s="6" customFormat="1" x14ac:dyDescent="0.25">
      <c r="A254" s="134"/>
      <c r="B254" s="146"/>
      <c r="C254" s="15">
        <v>2016</v>
      </c>
      <c r="D254" s="54">
        <f t="shared" si="65"/>
        <v>97632.3</v>
      </c>
      <c r="E254" s="55">
        <f t="shared" si="65"/>
        <v>0</v>
      </c>
      <c r="F254" s="55">
        <f t="shared" si="65"/>
        <v>0</v>
      </c>
      <c r="G254" s="57">
        <f t="shared" si="65"/>
        <v>97632.3</v>
      </c>
      <c r="H254" s="36">
        <f t="shared" si="65"/>
        <v>0</v>
      </c>
      <c r="I254" s="36">
        <f t="shared" si="65"/>
        <v>0</v>
      </c>
      <c r="J254" s="140"/>
    </row>
    <row r="255" spans="1:11" s="6" customFormat="1" x14ac:dyDescent="0.25">
      <c r="A255" s="134"/>
      <c r="B255" s="146"/>
      <c r="C255" s="15">
        <v>2017</v>
      </c>
      <c r="D255" s="55">
        <f t="shared" si="65"/>
        <v>97677.1</v>
      </c>
      <c r="E255" s="55">
        <f t="shared" si="65"/>
        <v>0</v>
      </c>
      <c r="F255" s="55">
        <f t="shared" si="65"/>
        <v>0</v>
      </c>
      <c r="G255" s="57">
        <f t="shared" si="65"/>
        <v>97677.1</v>
      </c>
      <c r="H255" s="36">
        <f t="shared" si="65"/>
        <v>0</v>
      </c>
      <c r="I255" s="36">
        <f t="shared" si="65"/>
        <v>0</v>
      </c>
      <c r="J255" s="140"/>
    </row>
    <row r="256" spans="1:11" s="6" customFormat="1" ht="16.5" thickBot="1" x14ac:dyDescent="0.3">
      <c r="A256" s="135"/>
      <c r="B256" s="138"/>
      <c r="C256" s="17" t="s">
        <v>26</v>
      </c>
      <c r="D256" s="56">
        <f>E256+F256+G256+H256+I256</f>
        <v>299170</v>
      </c>
      <c r="E256" s="56">
        <f>E253+E254+E255</f>
        <v>1210</v>
      </c>
      <c r="F256" s="56">
        <f>F253+F254+F255</f>
        <v>0</v>
      </c>
      <c r="G256" s="56">
        <f>G253+G254+G255</f>
        <v>297960</v>
      </c>
      <c r="H256" s="18">
        <f>H253+H254+H255</f>
        <v>0</v>
      </c>
      <c r="I256" s="18">
        <f>I253+I254+I255</f>
        <v>0</v>
      </c>
      <c r="J256" s="141"/>
      <c r="K256" s="6" t="s">
        <v>188</v>
      </c>
    </row>
    <row r="259" spans="2:7" ht="18.75" x14ac:dyDescent="0.3">
      <c r="B259" s="142" t="s">
        <v>194</v>
      </c>
      <c r="C259" s="143"/>
      <c r="D259" s="130"/>
      <c r="E259" s="130"/>
      <c r="F259" s="130"/>
      <c r="G259" s="130"/>
    </row>
    <row r="260" spans="2:7" ht="18.75" x14ac:dyDescent="0.3">
      <c r="B260" s="142" t="s">
        <v>195</v>
      </c>
      <c r="C260" s="143"/>
      <c r="D260" s="130"/>
      <c r="E260" s="130"/>
      <c r="F260" s="130" t="s">
        <v>196</v>
      </c>
      <c r="G260" s="130"/>
    </row>
    <row r="261" spans="2:7" ht="18.75" x14ac:dyDescent="0.25">
      <c r="B261" s="131"/>
      <c r="C261" s="132"/>
    </row>
    <row r="262" spans="2:7" ht="18.75" x14ac:dyDescent="0.25">
      <c r="B262" s="131"/>
      <c r="C262" s="132"/>
    </row>
    <row r="263" spans="2:7" ht="18.75" x14ac:dyDescent="0.25">
      <c r="B263" s="131"/>
      <c r="C263" s="132"/>
    </row>
    <row r="264" spans="2:7" ht="18.75" x14ac:dyDescent="0.25">
      <c r="B264" s="131"/>
      <c r="C264" s="132"/>
    </row>
    <row r="265" spans="2:7" ht="18.75" x14ac:dyDescent="0.25">
      <c r="B265" s="131"/>
      <c r="C265" s="132"/>
    </row>
    <row r="266" spans="2:7" ht="18.75" x14ac:dyDescent="0.25">
      <c r="B266" s="131"/>
      <c r="C266" s="132"/>
    </row>
    <row r="267" spans="2:7" ht="18.75" x14ac:dyDescent="0.25">
      <c r="B267" s="131"/>
      <c r="C267" s="132"/>
    </row>
    <row r="268" spans="2:7" ht="18.75" x14ac:dyDescent="0.25">
      <c r="B268" s="131"/>
      <c r="C268" s="132"/>
    </row>
    <row r="269" spans="2:7" ht="18.75" x14ac:dyDescent="0.25">
      <c r="B269" s="131"/>
      <c r="C269" s="132"/>
    </row>
    <row r="270" spans="2:7" ht="18.75" x14ac:dyDescent="0.25">
      <c r="B270" s="131"/>
      <c r="C270" s="132"/>
    </row>
    <row r="271" spans="2:7" ht="18.75" x14ac:dyDescent="0.25">
      <c r="B271" s="131"/>
      <c r="C271" s="132"/>
    </row>
    <row r="272" spans="2:7" ht="18.75" x14ac:dyDescent="0.25">
      <c r="B272" s="131"/>
      <c r="C272" s="132"/>
    </row>
    <row r="273" spans="2:3" ht="18.75" x14ac:dyDescent="0.25">
      <c r="B273" s="131"/>
      <c r="C273" s="132"/>
    </row>
    <row r="274" spans="2:3" ht="18.75" x14ac:dyDescent="0.25">
      <c r="B274" s="131"/>
      <c r="C274" s="132"/>
    </row>
    <row r="275" spans="2:3" ht="18.75" x14ac:dyDescent="0.25">
      <c r="B275" s="131"/>
      <c r="C275" s="132"/>
    </row>
    <row r="276" spans="2:3" ht="18.75" x14ac:dyDescent="0.25">
      <c r="B276" s="131"/>
      <c r="C276" s="132"/>
    </row>
    <row r="277" spans="2:3" ht="18.75" x14ac:dyDescent="0.25">
      <c r="B277" s="131"/>
      <c r="C277" s="132"/>
    </row>
  </sheetData>
  <mergeCells count="189">
    <mergeCell ref="B131:B133"/>
    <mergeCell ref="J131:J133"/>
    <mergeCell ref="A233:A236"/>
    <mergeCell ref="B233:B236"/>
    <mergeCell ref="J233:J236"/>
    <mergeCell ref="A249:A252"/>
    <mergeCell ref="B249:B252"/>
    <mergeCell ref="J249:J252"/>
    <mergeCell ref="A237:A240"/>
    <mergeCell ref="B237:B240"/>
    <mergeCell ref="J237:J240"/>
    <mergeCell ref="A241:A244"/>
    <mergeCell ref="B241:B244"/>
    <mergeCell ref="J241:J244"/>
    <mergeCell ref="A245:A248"/>
    <mergeCell ref="B245:B248"/>
    <mergeCell ref="J245:J248"/>
    <mergeCell ref="A221:A224"/>
    <mergeCell ref="B221:B224"/>
    <mergeCell ref="J221:J224"/>
    <mergeCell ref="A225:A228"/>
    <mergeCell ref="B225:B228"/>
    <mergeCell ref="J225:J228"/>
    <mergeCell ref="A229:A232"/>
    <mergeCell ref="B229:B232"/>
    <mergeCell ref="J229:J232"/>
    <mergeCell ref="A217:A220"/>
    <mergeCell ref="B217:B220"/>
    <mergeCell ref="J217:J220"/>
    <mergeCell ref="A210:J210"/>
    <mergeCell ref="A213:A216"/>
    <mergeCell ref="B213:B216"/>
    <mergeCell ref="J213:J216"/>
    <mergeCell ref="A89:A91"/>
    <mergeCell ref="B89:B91"/>
    <mergeCell ref="J89:J91"/>
    <mergeCell ref="A92:A94"/>
    <mergeCell ref="B92:B94"/>
    <mergeCell ref="J92:J94"/>
    <mergeCell ref="A95:A97"/>
    <mergeCell ref="B95:B97"/>
    <mergeCell ref="J95:J97"/>
    <mergeCell ref="J14:J17"/>
    <mergeCell ref="A20:A23"/>
    <mergeCell ref="B20:B23"/>
    <mergeCell ref="A81:A84"/>
    <mergeCell ref="B81:B84"/>
    <mergeCell ref="J81:J84"/>
    <mergeCell ref="A86:A88"/>
    <mergeCell ref="B86:B88"/>
    <mergeCell ref="J86:J88"/>
    <mergeCell ref="A33:A36"/>
    <mergeCell ref="B33:B36"/>
    <mergeCell ref="J33:J36"/>
    <mergeCell ref="A37:A40"/>
    <mergeCell ref="B37:B40"/>
    <mergeCell ref="A65:A68"/>
    <mergeCell ref="B65:B68"/>
    <mergeCell ref="J65:J68"/>
    <mergeCell ref="A128:A130"/>
    <mergeCell ref="B128:B130"/>
    <mergeCell ref="J37:J40"/>
    <mergeCell ref="C3:J3"/>
    <mergeCell ref="C5:J5"/>
    <mergeCell ref="A6:A8"/>
    <mergeCell ref="B6:B8"/>
    <mergeCell ref="C6:C8"/>
    <mergeCell ref="D6:I6"/>
    <mergeCell ref="J6:J8"/>
    <mergeCell ref="D7:D8"/>
    <mergeCell ref="E7:I7"/>
    <mergeCell ref="A4:J4"/>
    <mergeCell ref="A9:J9"/>
    <mergeCell ref="A101:A104"/>
    <mergeCell ref="B101:B104"/>
    <mergeCell ref="J105:J108"/>
    <mergeCell ref="A109:J109"/>
    <mergeCell ref="A118:A121"/>
    <mergeCell ref="B118:B121"/>
    <mergeCell ref="J118:J121"/>
    <mergeCell ref="J101:J104"/>
    <mergeCell ref="A14:A17"/>
    <mergeCell ref="B14:B17"/>
    <mergeCell ref="J175:J177"/>
    <mergeCell ref="A169:A171"/>
    <mergeCell ref="B169:B171"/>
    <mergeCell ref="J169:J171"/>
    <mergeCell ref="A172:A174"/>
    <mergeCell ref="B172:B174"/>
    <mergeCell ref="J172:J174"/>
    <mergeCell ref="A150:A153"/>
    <mergeCell ref="B150:B153"/>
    <mergeCell ref="J150:J153"/>
    <mergeCell ref="A154:A156"/>
    <mergeCell ref="B154:B156"/>
    <mergeCell ref="J154:J156"/>
    <mergeCell ref="J157:J159"/>
    <mergeCell ref="A160:A162"/>
    <mergeCell ref="B160:B162"/>
    <mergeCell ref="J160:J162"/>
    <mergeCell ref="A175:A177"/>
    <mergeCell ref="B175:B177"/>
    <mergeCell ref="A157:A159"/>
    <mergeCell ref="B157:B159"/>
    <mergeCell ref="A163:A165"/>
    <mergeCell ref="B163:B165"/>
    <mergeCell ref="J163:J165"/>
    <mergeCell ref="J128:J130"/>
    <mergeCell ref="A134:A137"/>
    <mergeCell ref="B134:B137"/>
    <mergeCell ref="J134:J137"/>
    <mergeCell ref="J20:J23"/>
    <mergeCell ref="A29:A32"/>
    <mergeCell ref="B29:B32"/>
    <mergeCell ref="J29:J32"/>
    <mergeCell ref="A25:A28"/>
    <mergeCell ref="B25:B28"/>
    <mergeCell ref="J25:J28"/>
    <mergeCell ref="A41:A44"/>
    <mergeCell ref="B41:B44"/>
    <mergeCell ref="J41:J44"/>
    <mergeCell ref="A122:A124"/>
    <mergeCell ref="B122:B124"/>
    <mergeCell ref="J122:J124"/>
    <mergeCell ref="A125:A127"/>
    <mergeCell ref="B125:B127"/>
    <mergeCell ref="J125:J127"/>
    <mergeCell ref="A105:A108"/>
    <mergeCell ref="B105:B108"/>
    <mergeCell ref="A131:A133"/>
    <mergeCell ref="A73:J73"/>
    <mergeCell ref="A166:A168"/>
    <mergeCell ref="B166:B168"/>
    <mergeCell ref="J166:J168"/>
    <mergeCell ref="A138:J138"/>
    <mergeCell ref="A139:A142"/>
    <mergeCell ref="B139:B142"/>
    <mergeCell ref="J139:J142"/>
    <mergeCell ref="A146:A149"/>
    <mergeCell ref="B146:B149"/>
    <mergeCell ref="J146:J149"/>
    <mergeCell ref="A186:A189"/>
    <mergeCell ref="B186:B189"/>
    <mergeCell ref="J186:J189"/>
    <mergeCell ref="A190:A193"/>
    <mergeCell ref="B190:B193"/>
    <mergeCell ref="J190:J193"/>
    <mergeCell ref="A178:A181"/>
    <mergeCell ref="B178:B181"/>
    <mergeCell ref="A45:A48"/>
    <mergeCell ref="B45:B48"/>
    <mergeCell ref="J45:J48"/>
    <mergeCell ref="A49:A52"/>
    <mergeCell ref="B49:B52"/>
    <mergeCell ref="J49:J52"/>
    <mergeCell ref="J178:J181"/>
    <mergeCell ref="A53:A56"/>
    <mergeCell ref="B53:B56"/>
    <mergeCell ref="J53:J56"/>
    <mergeCell ref="A57:A60"/>
    <mergeCell ref="B57:B60"/>
    <mergeCell ref="J57:J60"/>
    <mergeCell ref="A61:A64"/>
    <mergeCell ref="B61:B64"/>
    <mergeCell ref="J61:J64"/>
    <mergeCell ref="A198:A201"/>
    <mergeCell ref="B198:B201"/>
    <mergeCell ref="J198:J201"/>
    <mergeCell ref="A202:A205"/>
    <mergeCell ref="B202:B205"/>
    <mergeCell ref="J202:J205"/>
    <mergeCell ref="B259:C259"/>
    <mergeCell ref="B260:C260"/>
    <mergeCell ref="C1:J1"/>
    <mergeCell ref="A69:A72"/>
    <mergeCell ref="B69:B72"/>
    <mergeCell ref="J69:J72"/>
    <mergeCell ref="A253:A256"/>
    <mergeCell ref="B253:B256"/>
    <mergeCell ref="J253:J256"/>
    <mergeCell ref="A182:A185"/>
    <mergeCell ref="B182:B185"/>
    <mergeCell ref="J182:J185"/>
    <mergeCell ref="A194:A197"/>
    <mergeCell ref="B194:B197"/>
    <mergeCell ref="J194:J197"/>
    <mergeCell ref="A206:A209"/>
    <mergeCell ref="B206:B209"/>
    <mergeCell ref="J206:J209"/>
  </mergeCells>
  <pageMargins left="0.39370078740157483" right="0.39370078740157483" top="0.94488188976377963" bottom="0.39370078740157483" header="0.31496062992125984" footer="0.31496062992125984"/>
  <pageSetup paperSize="9" scale="74" fitToHeight="0" orientation="landscape" verticalDpi="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55" zoomScaleNormal="55" zoomScalePageLayoutView="40" workbookViewId="0">
      <selection activeCell="R18" sqref="R18"/>
    </sheetView>
  </sheetViews>
  <sheetFormatPr defaultRowHeight="15" x14ac:dyDescent="0.25"/>
  <cols>
    <col min="1" max="1" width="6.7109375" style="2" customWidth="1"/>
    <col min="2" max="2" width="66.5703125" style="4" customWidth="1"/>
    <col min="3" max="3" width="14" style="5" customWidth="1"/>
    <col min="4" max="4" width="15.85546875" style="65" customWidth="1"/>
    <col min="5" max="5" width="16" style="65" customWidth="1"/>
    <col min="6" max="6" width="13.5703125" style="65" customWidth="1"/>
    <col min="7" max="7" width="21" style="65" customWidth="1"/>
    <col min="8" max="8" width="12.85546875" style="2" hidden="1" customWidth="1"/>
    <col min="9" max="9" width="12.7109375" style="2" hidden="1" customWidth="1"/>
    <col min="10" max="10" width="50.7109375" style="4" customWidth="1"/>
    <col min="11" max="11" width="2.140625" style="2" customWidth="1"/>
    <col min="12" max="12" width="9.140625" style="2" customWidth="1"/>
    <col min="13" max="16384" width="9.140625" style="2"/>
  </cols>
  <sheetData>
    <row r="1" spans="1:10" ht="75" customHeight="1" x14ac:dyDescent="0.25">
      <c r="B1" s="1"/>
      <c r="C1" s="218" t="s">
        <v>211</v>
      </c>
      <c r="D1" s="218"/>
      <c r="E1" s="218"/>
      <c r="F1" s="218"/>
      <c r="G1" s="218"/>
      <c r="H1" s="218"/>
      <c r="I1" s="218"/>
      <c r="J1" s="218"/>
    </row>
    <row r="2" spans="1:10" ht="76.5" customHeight="1" x14ac:dyDescent="0.25">
      <c r="B2" s="1"/>
      <c r="C2" s="218" t="s">
        <v>189</v>
      </c>
      <c r="D2" s="218"/>
      <c r="E2" s="218"/>
      <c r="F2" s="218"/>
      <c r="G2" s="218"/>
      <c r="H2" s="218"/>
      <c r="I2" s="218"/>
      <c r="J2" s="218"/>
    </row>
    <row r="3" spans="1:10" ht="50.25" customHeight="1" x14ac:dyDescent="0.25">
      <c r="B3" s="221" t="s">
        <v>190</v>
      </c>
      <c r="C3" s="222"/>
      <c r="D3" s="222"/>
      <c r="E3" s="222"/>
      <c r="F3" s="222"/>
      <c r="G3" s="222"/>
      <c r="H3" s="222"/>
      <c r="I3" s="222"/>
      <c r="J3" s="222"/>
    </row>
    <row r="4" spans="1:10" ht="6" customHeight="1" thickBot="1" x14ac:dyDescent="0.3">
      <c r="B4" s="3"/>
      <c r="C4" s="223"/>
      <c r="D4" s="223"/>
      <c r="E4" s="223"/>
      <c r="F4" s="223"/>
      <c r="G4" s="223"/>
      <c r="H4" s="223"/>
      <c r="I4" s="223"/>
      <c r="J4" s="223"/>
    </row>
    <row r="5" spans="1:10" ht="16.5" customHeight="1" x14ac:dyDescent="0.25">
      <c r="B5" s="224" t="s">
        <v>21</v>
      </c>
      <c r="C5" s="227" t="s">
        <v>22</v>
      </c>
      <c r="D5" s="227" t="s">
        <v>1</v>
      </c>
      <c r="E5" s="227"/>
      <c r="F5" s="227"/>
      <c r="G5" s="227"/>
      <c r="H5" s="227"/>
      <c r="I5" s="227"/>
      <c r="J5" s="230" t="s">
        <v>2</v>
      </c>
    </row>
    <row r="6" spans="1:10" ht="16.5" customHeight="1" x14ac:dyDescent="0.25">
      <c r="B6" s="225"/>
      <c r="C6" s="228"/>
      <c r="D6" s="233" t="s">
        <v>3</v>
      </c>
      <c r="E6" s="235" t="s">
        <v>4</v>
      </c>
      <c r="F6" s="236"/>
      <c r="G6" s="236"/>
      <c r="H6" s="236"/>
      <c r="I6" s="237"/>
      <c r="J6" s="231"/>
    </row>
    <row r="7" spans="1:10" ht="78" customHeight="1" thickBot="1" x14ac:dyDescent="0.3">
      <c r="B7" s="226"/>
      <c r="C7" s="229"/>
      <c r="D7" s="234"/>
      <c r="E7" s="58" t="s">
        <v>5</v>
      </c>
      <c r="F7" s="58" t="s">
        <v>6</v>
      </c>
      <c r="G7" s="58" t="s">
        <v>7</v>
      </c>
      <c r="H7" s="22" t="s">
        <v>8</v>
      </c>
      <c r="I7" s="22" t="s">
        <v>9</v>
      </c>
      <c r="J7" s="232"/>
    </row>
    <row r="8" spans="1:10" ht="19.5" customHeight="1" x14ac:dyDescent="0.25">
      <c r="A8" s="219"/>
      <c r="B8" s="244" t="s">
        <v>90</v>
      </c>
      <c r="C8" s="40">
        <v>2015</v>
      </c>
      <c r="D8" s="59">
        <f t="shared" ref="D8:D18" si="0">E8+F8+G8+H8+I8</f>
        <v>103860.59999999999</v>
      </c>
      <c r="E8" s="59">
        <f t="shared" ref="E8:I10" si="1">E12+E16+E20+E24+E28</f>
        <v>1210</v>
      </c>
      <c r="F8" s="59">
        <f t="shared" si="1"/>
        <v>0</v>
      </c>
      <c r="G8" s="59">
        <f>G12+G16+G20+G24+G28</f>
        <v>102650.59999999999</v>
      </c>
      <c r="H8" s="23">
        <f t="shared" si="1"/>
        <v>0</v>
      </c>
      <c r="I8" s="23">
        <f t="shared" si="1"/>
        <v>0</v>
      </c>
      <c r="J8" s="248"/>
    </row>
    <row r="9" spans="1:10" ht="19.5" customHeight="1" x14ac:dyDescent="0.25">
      <c r="A9" s="220"/>
      <c r="B9" s="245"/>
      <c r="C9" s="41">
        <v>2016</v>
      </c>
      <c r="D9" s="60">
        <f t="shared" si="0"/>
        <v>97632.3</v>
      </c>
      <c r="E9" s="60">
        <f t="shared" si="1"/>
        <v>0</v>
      </c>
      <c r="F9" s="60">
        <f t="shared" si="1"/>
        <v>0</v>
      </c>
      <c r="G9" s="60">
        <f t="shared" si="1"/>
        <v>97632.3</v>
      </c>
      <c r="H9" s="24">
        <f t="shared" si="1"/>
        <v>0</v>
      </c>
      <c r="I9" s="24">
        <f t="shared" si="1"/>
        <v>0</v>
      </c>
      <c r="J9" s="249"/>
    </row>
    <row r="10" spans="1:10" ht="19.5" customHeight="1" x14ac:dyDescent="0.25">
      <c r="A10" s="220"/>
      <c r="B10" s="246"/>
      <c r="C10" s="25">
        <v>2017</v>
      </c>
      <c r="D10" s="61">
        <f t="shared" si="0"/>
        <v>97677.1</v>
      </c>
      <c r="E10" s="61">
        <f t="shared" si="1"/>
        <v>0</v>
      </c>
      <c r="F10" s="61">
        <f t="shared" si="1"/>
        <v>0</v>
      </c>
      <c r="G10" s="61">
        <f t="shared" si="1"/>
        <v>97677.1</v>
      </c>
      <c r="H10" s="26">
        <f t="shared" si="1"/>
        <v>0</v>
      </c>
      <c r="I10" s="26">
        <f t="shared" si="1"/>
        <v>0</v>
      </c>
      <c r="J10" s="250"/>
    </row>
    <row r="11" spans="1:10" ht="19.5" customHeight="1" thickBot="1" x14ac:dyDescent="0.3">
      <c r="A11" s="220"/>
      <c r="B11" s="247"/>
      <c r="C11" s="28" t="s">
        <v>26</v>
      </c>
      <c r="D11" s="62">
        <f t="shared" si="0"/>
        <v>299170</v>
      </c>
      <c r="E11" s="62">
        <f>E8+E9+E10</f>
        <v>1210</v>
      </c>
      <c r="F11" s="62">
        <f>F8+F9+F10</f>
        <v>0</v>
      </c>
      <c r="G11" s="62">
        <f>G8+G9+G10</f>
        <v>297960</v>
      </c>
      <c r="H11" s="29">
        <f>H8+H9+H10</f>
        <v>0</v>
      </c>
      <c r="I11" s="29">
        <f>I8+I9+I10</f>
        <v>0</v>
      </c>
      <c r="J11" s="251"/>
    </row>
    <row r="12" spans="1:10" ht="19.5" customHeight="1" x14ac:dyDescent="0.25">
      <c r="B12" s="238" t="s">
        <v>84</v>
      </c>
      <c r="C12" s="40">
        <v>2015</v>
      </c>
      <c r="D12" s="59">
        <f>E12+F12+G12+H12+I12</f>
        <v>1860.5</v>
      </c>
      <c r="E12" s="59">
        <f>'все подпрограммы'!E69</f>
        <v>0</v>
      </c>
      <c r="F12" s="59">
        <f>'все подпрограммы'!F69</f>
        <v>0</v>
      </c>
      <c r="G12" s="59">
        <f>'все подпрограммы'!G69</f>
        <v>1860.5</v>
      </c>
      <c r="H12" s="23">
        <f>'все подпрограммы'!H69</f>
        <v>0</v>
      </c>
      <c r="I12" s="23">
        <f>'все подпрограммы'!I69</f>
        <v>0</v>
      </c>
      <c r="J12" s="241" t="s">
        <v>82</v>
      </c>
    </row>
    <row r="13" spans="1:10" ht="19.5" customHeight="1" x14ac:dyDescent="0.25">
      <c r="B13" s="239"/>
      <c r="C13" s="41">
        <v>2016</v>
      </c>
      <c r="D13" s="60">
        <f>E13+F13+G13+H13+I13</f>
        <v>2674</v>
      </c>
      <c r="E13" s="60">
        <f>'все подпрограммы'!E70</f>
        <v>0</v>
      </c>
      <c r="F13" s="60">
        <f>'все подпрограммы'!F70</f>
        <v>0</v>
      </c>
      <c r="G13" s="60">
        <f>'все подпрограммы'!G70</f>
        <v>2674</v>
      </c>
      <c r="H13" s="24">
        <f>'все подпрограммы'!H70</f>
        <v>0</v>
      </c>
      <c r="I13" s="24">
        <f>'все подпрограммы'!I70</f>
        <v>0</v>
      </c>
      <c r="J13" s="242"/>
    </row>
    <row r="14" spans="1:10" ht="19.5" customHeight="1" x14ac:dyDescent="0.25">
      <c r="B14" s="239"/>
      <c r="C14" s="25">
        <v>2017</v>
      </c>
      <c r="D14" s="61">
        <f>E14+F14+G14+H14+I14</f>
        <v>2674</v>
      </c>
      <c r="E14" s="61">
        <f>'все подпрограммы'!E71</f>
        <v>0</v>
      </c>
      <c r="F14" s="61">
        <f>'все подпрограммы'!F71</f>
        <v>0</v>
      </c>
      <c r="G14" s="61">
        <f>'все подпрограммы'!G71</f>
        <v>2674</v>
      </c>
      <c r="H14" s="26">
        <f>'все подпрограммы'!H71</f>
        <v>0</v>
      </c>
      <c r="I14" s="26">
        <f>'все подпрограммы'!I71</f>
        <v>0</v>
      </c>
      <c r="J14" s="242"/>
    </row>
    <row r="15" spans="1:10" ht="19.5" customHeight="1" thickBot="1" x14ac:dyDescent="0.3">
      <c r="B15" s="240"/>
      <c r="C15" s="28" t="s">
        <v>26</v>
      </c>
      <c r="D15" s="62">
        <f>E15+F15+G15+H15+I15</f>
        <v>7208.5</v>
      </c>
      <c r="E15" s="62">
        <f>E12+E13+E14</f>
        <v>0</v>
      </c>
      <c r="F15" s="62">
        <f>F12+F13+F14</f>
        <v>0</v>
      </c>
      <c r="G15" s="62">
        <f>G12+G13+G14</f>
        <v>7208.5</v>
      </c>
      <c r="H15" s="27">
        <f>H12+H13+H14</f>
        <v>0</v>
      </c>
      <c r="I15" s="27">
        <f>I12+I13+I14</f>
        <v>0</v>
      </c>
      <c r="J15" s="243"/>
    </row>
    <row r="16" spans="1:10" ht="19.5" customHeight="1" x14ac:dyDescent="0.25">
      <c r="B16" s="238" t="s">
        <v>94</v>
      </c>
      <c r="C16" s="40">
        <v>2015</v>
      </c>
      <c r="D16" s="59">
        <f>E16+F16+G16+H16+I16</f>
        <v>70</v>
      </c>
      <c r="E16" s="59">
        <f>'все подпрограммы'!E105</f>
        <v>0</v>
      </c>
      <c r="F16" s="59">
        <f>'все подпрограммы'!F105</f>
        <v>0</v>
      </c>
      <c r="G16" s="59">
        <f>'все подпрограммы'!G105</f>
        <v>70</v>
      </c>
      <c r="H16" s="23">
        <f>'все подпрограммы'!H105</f>
        <v>0</v>
      </c>
      <c r="I16" s="23">
        <f>'все подпрограммы'!I105</f>
        <v>0</v>
      </c>
      <c r="J16" s="241" t="s">
        <v>82</v>
      </c>
    </row>
    <row r="17" spans="2:11" ht="19.5" customHeight="1" x14ac:dyDescent="0.25">
      <c r="B17" s="239"/>
      <c r="C17" s="41">
        <v>2016</v>
      </c>
      <c r="D17" s="60">
        <f t="shared" si="0"/>
        <v>910</v>
      </c>
      <c r="E17" s="60">
        <f>'все подпрограммы'!E106</f>
        <v>0</v>
      </c>
      <c r="F17" s="60">
        <f>'все подпрограммы'!F106</f>
        <v>0</v>
      </c>
      <c r="G17" s="60">
        <f>'все подпрограммы'!G106</f>
        <v>910</v>
      </c>
      <c r="H17" s="24">
        <f>'все подпрограммы'!H106</f>
        <v>0</v>
      </c>
      <c r="I17" s="24">
        <f>'все подпрограммы'!I106</f>
        <v>0</v>
      </c>
      <c r="J17" s="242"/>
    </row>
    <row r="18" spans="2:11" ht="19.5" customHeight="1" x14ac:dyDescent="0.25">
      <c r="B18" s="239"/>
      <c r="C18" s="25">
        <v>2017</v>
      </c>
      <c r="D18" s="61">
        <f t="shared" si="0"/>
        <v>910</v>
      </c>
      <c r="E18" s="61">
        <f>'все подпрограммы'!E107</f>
        <v>0</v>
      </c>
      <c r="F18" s="61">
        <f>'все подпрограммы'!F107</f>
        <v>0</v>
      </c>
      <c r="G18" s="61">
        <f>'все подпрограммы'!G107</f>
        <v>910</v>
      </c>
      <c r="H18" s="26">
        <f>'все подпрограммы'!H107</f>
        <v>0</v>
      </c>
      <c r="I18" s="26">
        <f>'все подпрограммы'!I107</f>
        <v>0</v>
      </c>
      <c r="J18" s="242"/>
    </row>
    <row r="19" spans="2:11" ht="19.5" customHeight="1" thickBot="1" x14ac:dyDescent="0.3">
      <c r="B19" s="240"/>
      <c r="C19" s="28" t="s">
        <v>26</v>
      </c>
      <c r="D19" s="62">
        <f>E19+F19+G19+H19+I19</f>
        <v>1890</v>
      </c>
      <c r="E19" s="62">
        <f>E16+E17+E18</f>
        <v>0</v>
      </c>
      <c r="F19" s="62">
        <f>F16+F17+F18</f>
        <v>0</v>
      </c>
      <c r="G19" s="62">
        <f>G16+G17+G18</f>
        <v>1890</v>
      </c>
      <c r="H19" s="29">
        <f>H16+H17+H18</f>
        <v>0</v>
      </c>
      <c r="I19" s="29">
        <f>I16+I17+I18</f>
        <v>0</v>
      </c>
      <c r="J19" s="243"/>
    </row>
    <row r="20" spans="2:11" ht="19.5" customHeight="1" x14ac:dyDescent="0.25">
      <c r="B20" s="238" t="s">
        <v>85</v>
      </c>
      <c r="C20" s="40">
        <v>2015</v>
      </c>
      <c r="D20" s="59">
        <f t="shared" ref="D20:D27" si="2">E20+F20+G20+H20+I20</f>
        <v>8009.3</v>
      </c>
      <c r="E20" s="59">
        <f>'все подпрограммы'!E134</f>
        <v>1210</v>
      </c>
      <c r="F20" s="59">
        <f>'все подпрограммы'!F134</f>
        <v>0</v>
      </c>
      <c r="G20" s="59">
        <f>'все подпрограммы'!G134</f>
        <v>6799.3</v>
      </c>
      <c r="H20" s="23">
        <f>'все подпрограммы'!H134</f>
        <v>0</v>
      </c>
      <c r="I20" s="23">
        <f>'все подпрограммы'!I134</f>
        <v>0</v>
      </c>
      <c r="J20" s="241" t="s">
        <v>82</v>
      </c>
    </row>
    <row r="21" spans="2:11" ht="19.5" customHeight="1" x14ac:dyDescent="0.25">
      <c r="B21" s="239"/>
      <c r="C21" s="41">
        <v>2016</v>
      </c>
      <c r="D21" s="60">
        <f t="shared" si="2"/>
        <v>6602</v>
      </c>
      <c r="E21" s="60">
        <f>'все подпрограммы'!E135</f>
        <v>0</v>
      </c>
      <c r="F21" s="60">
        <f>'все подпрограммы'!F135</f>
        <v>0</v>
      </c>
      <c r="G21" s="60">
        <f>'все подпрограммы'!G135</f>
        <v>6602</v>
      </c>
      <c r="H21" s="24">
        <f>'все подпрограммы'!H135</f>
        <v>0</v>
      </c>
      <c r="I21" s="24">
        <f>'все подпрограммы'!I135</f>
        <v>0</v>
      </c>
      <c r="J21" s="242"/>
    </row>
    <row r="22" spans="2:11" ht="19.5" customHeight="1" x14ac:dyDescent="0.25">
      <c r="B22" s="239"/>
      <c r="C22" s="25">
        <v>2017</v>
      </c>
      <c r="D22" s="61">
        <f t="shared" si="2"/>
        <v>6602</v>
      </c>
      <c r="E22" s="61">
        <f>'все подпрограммы'!E136</f>
        <v>0</v>
      </c>
      <c r="F22" s="61">
        <f>'все подпрограммы'!F136</f>
        <v>0</v>
      </c>
      <c r="G22" s="61">
        <f>'все подпрограммы'!G136</f>
        <v>6602</v>
      </c>
      <c r="H22" s="26">
        <f>'все подпрограммы'!H136</f>
        <v>0</v>
      </c>
      <c r="I22" s="26">
        <f>'все подпрограммы'!I136</f>
        <v>0</v>
      </c>
      <c r="J22" s="242"/>
    </row>
    <row r="23" spans="2:11" ht="19.5" customHeight="1" thickBot="1" x14ac:dyDescent="0.3">
      <c r="B23" s="240"/>
      <c r="C23" s="28" t="s">
        <v>26</v>
      </c>
      <c r="D23" s="62">
        <f t="shared" si="2"/>
        <v>21213.3</v>
      </c>
      <c r="E23" s="62">
        <f>'все подпрограммы'!E137</f>
        <v>1210</v>
      </c>
      <c r="F23" s="62">
        <f>'все подпрограммы'!F137</f>
        <v>0</v>
      </c>
      <c r="G23" s="62">
        <f>'все подпрограммы'!G137</f>
        <v>20003.3</v>
      </c>
      <c r="H23" s="29">
        <f>'все подпрограммы'!H137</f>
        <v>0</v>
      </c>
      <c r="I23" s="29">
        <f>'все подпрограммы'!I137</f>
        <v>0</v>
      </c>
      <c r="J23" s="243"/>
    </row>
    <row r="24" spans="2:11" ht="19.5" customHeight="1" x14ac:dyDescent="0.25">
      <c r="B24" s="238" t="s">
        <v>86</v>
      </c>
      <c r="C24" s="40">
        <v>2015</v>
      </c>
      <c r="D24" s="59">
        <f t="shared" si="2"/>
        <v>91454.399999999994</v>
      </c>
      <c r="E24" s="59">
        <f>'все подпрограммы'!E206</f>
        <v>0</v>
      </c>
      <c r="F24" s="59">
        <f>'все подпрограммы'!F206</f>
        <v>0</v>
      </c>
      <c r="G24" s="59">
        <f>'все подпрограммы'!G206</f>
        <v>91454.399999999994</v>
      </c>
      <c r="H24" s="23">
        <f>'все подпрограммы'!H206</f>
        <v>0</v>
      </c>
      <c r="I24" s="23">
        <f>'все подпрограммы'!I206</f>
        <v>0</v>
      </c>
      <c r="J24" s="241" t="s">
        <v>82</v>
      </c>
    </row>
    <row r="25" spans="2:11" ht="19.5" customHeight="1" x14ac:dyDescent="0.25">
      <c r="B25" s="239"/>
      <c r="C25" s="41">
        <v>2016</v>
      </c>
      <c r="D25" s="60">
        <f t="shared" si="2"/>
        <v>84979.900000000009</v>
      </c>
      <c r="E25" s="60">
        <f>'все подпрограммы'!E207</f>
        <v>0</v>
      </c>
      <c r="F25" s="60">
        <f>'все подпрограммы'!F207</f>
        <v>0</v>
      </c>
      <c r="G25" s="60">
        <f>'все подпрограммы'!G207</f>
        <v>84979.900000000009</v>
      </c>
      <c r="H25" s="24">
        <f>'все подпрограммы'!H207</f>
        <v>0</v>
      </c>
      <c r="I25" s="24">
        <f>'все подпрограммы'!I207</f>
        <v>0</v>
      </c>
      <c r="J25" s="242"/>
    </row>
    <row r="26" spans="2:11" ht="19.5" customHeight="1" x14ac:dyDescent="0.25">
      <c r="B26" s="239"/>
      <c r="C26" s="25">
        <v>2017</v>
      </c>
      <c r="D26" s="61">
        <f t="shared" si="2"/>
        <v>85024.700000000012</v>
      </c>
      <c r="E26" s="61">
        <f>'все подпрограммы'!E208</f>
        <v>0</v>
      </c>
      <c r="F26" s="61">
        <f>'все подпрограммы'!F208</f>
        <v>0</v>
      </c>
      <c r="G26" s="61">
        <f>'все подпрограммы'!G208</f>
        <v>85024.700000000012</v>
      </c>
      <c r="H26" s="26">
        <f>'все подпрограммы'!H208</f>
        <v>0</v>
      </c>
      <c r="I26" s="26">
        <f>'все подпрограммы'!I208</f>
        <v>0</v>
      </c>
      <c r="J26" s="242"/>
    </row>
    <row r="27" spans="2:11" ht="19.5" customHeight="1" thickBot="1" x14ac:dyDescent="0.3">
      <c r="B27" s="240"/>
      <c r="C27" s="28" t="s">
        <v>26</v>
      </c>
      <c r="D27" s="62">
        <f t="shared" si="2"/>
        <v>261459</v>
      </c>
      <c r="E27" s="62">
        <f>'все подпрограммы'!E209</f>
        <v>0</v>
      </c>
      <c r="F27" s="62">
        <f>'все подпрограммы'!F209</f>
        <v>0</v>
      </c>
      <c r="G27" s="62">
        <f>'все подпрограммы'!G209</f>
        <v>261459</v>
      </c>
      <c r="H27" s="29">
        <f>'все подпрограммы'!H209</f>
        <v>0</v>
      </c>
      <c r="I27" s="29">
        <f>'все подпрограммы'!I209</f>
        <v>0</v>
      </c>
      <c r="J27" s="243"/>
    </row>
    <row r="28" spans="2:11" ht="19.5" customHeight="1" x14ac:dyDescent="0.25">
      <c r="B28" s="238" t="s">
        <v>87</v>
      </c>
      <c r="C28" s="40">
        <v>2015</v>
      </c>
      <c r="D28" s="63">
        <f>E28+F28+G28+H28+I28</f>
        <v>2466.4</v>
      </c>
      <c r="E28" s="59">
        <f>'все подпрограммы'!E249</f>
        <v>0</v>
      </c>
      <c r="F28" s="59">
        <f>'все подпрограммы'!F249</f>
        <v>0</v>
      </c>
      <c r="G28" s="59">
        <f>'все подпрограммы'!G249</f>
        <v>2466.4</v>
      </c>
      <c r="H28" s="23">
        <f>'все подпрограммы'!H249</f>
        <v>0</v>
      </c>
      <c r="I28" s="23">
        <f>'все подпрограммы'!I249</f>
        <v>0</v>
      </c>
      <c r="J28" s="241" t="s">
        <v>88</v>
      </c>
    </row>
    <row r="29" spans="2:11" ht="19.5" customHeight="1" x14ac:dyDescent="0.25">
      <c r="B29" s="239"/>
      <c r="C29" s="41">
        <v>2016</v>
      </c>
      <c r="D29" s="60">
        <f>E29+F29+G29+H29+I29</f>
        <v>2466.4</v>
      </c>
      <c r="E29" s="60">
        <f>'все подпрограммы'!E250</f>
        <v>0</v>
      </c>
      <c r="F29" s="60">
        <f>'все подпрограммы'!F250</f>
        <v>0</v>
      </c>
      <c r="G29" s="60">
        <f>'все подпрограммы'!G250</f>
        <v>2466.4</v>
      </c>
      <c r="H29" s="24">
        <f>'все подпрограммы'!H250</f>
        <v>0</v>
      </c>
      <c r="I29" s="24">
        <f>'все подпрограммы'!I250</f>
        <v>0</v>
      </c>
      <c r="J29" s="242"/>
    </row>
    <row r="30" spans="2:11" ht="19.5" customHeight="1" x14ac:dyDescent="0.25">
      <c r="B30" s="239"/>
      <c r="C30" s="25">
        <v>2017</v>
      </c>
      <c r="D30" s="61">
        <f>E30+F30+G30+H30+I30</f>
        <v>2466.4</v>
      </c>
      <c r="E30" s="61">
        <f>'все подпрограммы'!E251</f>
        <v>0</v>
      </c>
      <c r="F30" s="61">
        <f>'все подпрограммы'!F251</f>
        <v>0</v>
      </c>
      <c r="G30" s="61">
        <f>'все подпрограммы'!G251</f>
        <v>2466.4</v>
      </c>
      <c r="H30" s="26">
        <f>'все подпрограммы'!H251</f>
        <v>0</v>
      </c>
      <c r="I30" s="26">
        <f>'все подпрограммы'!I251</f>
        <v>0</v>
      </c>
      <c r="J30" s="242"/>
    </row>
    <row r="31" spans="2:11" ht="19.5" customHeight="1" thickBot="1" x14ac:dyDescent="0.3">
      <c r="B31" s="240"/>
      <c r="C31" s="28" t="s">
        <v>26</v>
      </c>
      <c r="D31" s="62">
        <f>E31+F31+G31+H31+I31</f>
        <v>7399.2000000000007</v>
      </c>
      <c r="E31" s="62">
        <f>E28+E29+E30</f>
        <v>0</v>
      </c>
      <c r="F31" s="62">
        <f>F28+F29+F30</f>
        <v>0</v>
      </c>
      <c r="G31" s="62">
        <f>G28+G29+G30</f>
        <v>7399.2000000000007</v>
      </c>
      <c r="H31" s="29">
        <f>H28+H29+H30</f>
        <v>0</v>
      </c>
      <c r="I31" s="29">
        <f>I28+I29+I30</f>
        <v>0</v>
      </c>
      <c r="J31" s="243"/>
      <c r="K31" s="2" t="s">
        <v>188</v>
      </c>
    </row>
    <row r="32" spans="2:11" ht="12.75" customHeight="1" x14ac:dyDescent="0.25"/>
    <row r="33" spans="2:5" ht="1.5" hidden="1" customHeight="1" x14ac:dyDescent="0.25"/>
    <row r="34" spans="2:5" ht="20.25" x14ac:dyDescent="0.3">
      <c r="B34" s="42" t="s">
        <v>207</v>
      </c>
      <c r="C34" s="43"/>
      <c r="D34" s="64"/>
      <c r="E34" s="64"/>
    </row>
    <row r="35" spans="2:5" ht="20.25" x14ac:dyDescent="0.3">
      <c r="B35" s="42" t="s">
        <v>208</v>
      </c>
      <c r="C35" s="43"/>
      <c r="D35" s="64"/>
      <c r="E35" s="64" t="s">
        <v>209</v>
      </c>
    </row>
  </sheetData>
  <mergeCells count="23">
    <mergeCell ref="B28:B31"/>
    <mergeCell ref="J28:J31"/>
    <mergeCell ref="B8:B11"/>
    <mergeCell ref="J8:J11"/>
    <mergeCell ref="J16:J19"/>
    <mergeCell ref="B12:B15"/>
    <mergeCell ref="J12:J15"/>
    <mergeCell ref="B24:B27"/>
    <mergeCell ref="J24:J27"/>
    <mergeCell ref="B20:B23"/>
    <mergeCell ref="J20:J23"/>
    <mergeCell ref="B16:B19"/>
    <mergeCell ref="C1:J1"/>
    <mergeCell ref="A8:A11"/>
    <mergeCell ref="C2:J2"/>
    <mergeCell ref="B3:J3"/>
    <mergeCell ref="C4:J4"/>
    <mergeCell ref="B5:B7"/>
    <mergeCell ref="C5:C7"/>
    <mergeCell ref="D5:I5"/>
    <mergeCell ref="J5:J7"/>
    <mergeCell ref="D6:D7"/>
    <mergeCell ref="E6:I6"/>
  </mergeCells>
  <pageMargins left="0.70866141732283472" right="0.51181102362204722" top="0.74803149606299213" bottom="0.15748031496062992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все подпрограммы</vt:lpstr>
      <vt:lpstr>свод</vt:lpstr>
      <vt:lpstr>'все подпрограммы'!Заголовки_для_печати</vt:lpstr>
      <vt:lpstr>'все подпрограммы'!Область_печати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Г. Попова</dc:creator>
  <cp:lastModifiedBy>Надежда Г. Попова</cp:lastModifiedBy>
  <cp:lastPrinted>2015-07-27T11:52:19Z</cp:lastPrinted>
  <dcterms:created xsi:type="dcterms:W3CDTF">2014-09-03T09:50:48Z</dcterms:created>
  <dcterms:modified xsi:type="dcterms:W3CDTF">2015-07-27T11:57:47Z</dcterms:modified>
</cp:coreProperties>
</file>