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Свод по ГРБС" sheetId="1" r:id="rId1"/>
    <sheet name="Свод по ГРБС (2)" sheetId="2" r:id="rId2"/>
  </sheets>
  <definedNames>
    <definedName name="BFT_Print_Titles" localSheetId="0">'Свод по ГРБС'!#REF!</definedName>
    <definedName name="BFT_Print_Titles" localSheetId="1">'Свод по ГРБС (2)'!#REF!</definedName>
    <definedName name="_xlnm.Print_Titles" localSheetId="0">'Свод по ГРБС'!$8:$10</definedName>
    <definedName name="_xlnm.Print_Titles" localSheetId="1">'Свод по ГРБС (2)'!$9:$11</definedName>
    <definedName name="_xlnm.Print_Area" localSheetId="0">'Свод по ГРБС'!$A$1:$O$218</definedName>
    <definedName name="_xlnm.Print_Area" localSheetId="1">'Свод по ГРБС (2)'!$A$1:$O$219</definedName>
  </definedNames>
  <calcPr fullCalcOnLoad="1"/>
</workbook>
</file>

<file path=xl/sharedStrings.xml><?xml version="1.0" encoding="utf-8"?>
<sst xmlns="http://schemas.openxmlformats.org/spreadsheetml/2006/main" count="1446" uniqueCount="197">
  <si>
    <t>тыс. руб.</t>
  </si>
  <si>
    <t xml:space="preserve">Наименование </t>
  </si>
  <si>
    <t>КБК</t>
  </si>
  <si>
    <t>в АЦК</t>
  </si>
  <si>
    <t>сумма поправок</t>
  </si>
  <si>
    <t>Первоначальный план по Решению Думы №118 от 24.03.2010г.</t>
  </si>
  <si>
    <t>Поправки 2010г.</t>
  </si>
  <si>
    <t>Уточненный план на 2010г.</t>
  </si>
  <si>
    <t>2011г.                                   Сумма</t>
  </si>
  <si>
    <t>2012г.                                    Сумма</t>
  </si>
  <si>
    <t>2013г.                                    Сумма</t>
  </si>
  <si>
    <t>КВСР</t>
  </si>
  <si>
    <t>КФСР</t>
  </si>
  <si>
    <t>КЦСР</t>
  </si>
  <si>
    <t>КВР</t>
  </si>
  <si>
    <t>обл</t>
  </si>
  <si>
    <t>000</t>
  </si>
  <si>
    <t>1</t>
  </si>
  <si>
    <t>2</t>
  </si>
  <si>
    <t>3</t>
  </si>
  <si>
    <t>4</t>
  </si>
  <si>
    <t>5</t>
  </si>
  <si>
    <t>7</t>
  </si>
  <si>
    <t>6</t>
  </si>
  <si>
    <t>8</t>
  </si>
  <si>
    <t>Администрация Городищенского муниципального района</t>
  </si>
  <si>
    <t>902</t>
  </si>
  <si>
    <t/>
  </si>
  <si>
    <t>остаток на 01.01.2011 г.</t>
  </si>
  <si>
    <t>ДОХОДЫ, всего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</si>
  <si>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</si>
  <si>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902 3 0201050050000130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</si>
  <si>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</si>
  <si>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902 3 0399050050000180</t>
  </si>
  <si>
    <t>РАСХОДЫ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</si>
  <si>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</si>
  <si>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</si>
  <si>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</si>
  <si>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</si>
  <si>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</si>
  <si>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</si>
  <si>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</si>
  <si>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0020400</t>
  </si>
  <si>
    <t>500</t>
  </si>
  <si>
    <t>Судебная система</t>
  </si>
  <si>
    <t>0105</t>
  </si>
  <si>
    <t>Руководство и управление в сфере установленных функций</t>
  </si>
  <si>
    <t>0010000</t>
  </si>
  <si>
    <t>0014000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</si>
  <si>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</si>
  <si>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</si>
  <si>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</si>
  <si>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</si>
  <si>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0200002</t>
  </si>
  <si>
    <t>0200003</t>
  </si>
  <si>
    <t>Другие общегосударственные вопросы</t>
  </si>
  <si>
    <t>0114</t>
  </si>
  <si>
    <t>Реализация государственных функций, связанных с общегосударственным управлением</t>
  </si>
  <si>
    <t>0920000</t>
  </si>
  <si>
    <t>0920300</t>
  </si>
  <si>
    <t>0920305</t>
  </si>
  <si>
    <t>Учреждения по обеспечению хозяйственного обслуживания</t>
  </si>
  <si>
    <t>0930000</t>
  </si>
  <si>
    <t>Выполнение функций бюджетными учреждениями</t>
  </si>
  <si>
    <t>0939900</t>
  </si>
  <si>
    <t>001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</si>
  <si>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</si>
  <si>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</si>
  <si>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</si>
  <si>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</si>
  <si>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</si>
  <si>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</si>
  <si>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</si>
  <si>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</si>
  <si>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014</t>
  </si>
  <si>
    <t>ЖИЛИЩНО-КОММУНАЛЬНОЕ ХОЗЯЙСТВО</t>
  </si>
  <si>
    <t>0500</t>
  </si>
  <si>
    <t>Жилищное хозяйство</t>
  </si>
  <si>
    <t>0501</t>
  </si>
  <si>
    <t>Региональные целевые программы</t>
  </si>
  <si>
    <t>5220000</t>
  </si>
  <si>
    <t>Бюджетные инвестиции</t>
  </si>
  <si>
    <t>5228404</t>
  </si>
  <si>
    <t>003</t>
  </si>
  <si>
    <t>Поддержка коммунального хозяйства</t>
  </si>
  <si>
    <t>0502</t>
  </si>
  <si>
    <t>3510000</t>
  </si>
  <si>
    <t>3510500</t>
  </si>
  <si>
    <t>5228403</t>
  </si>
  <si>
    <t>5228604</t>
  </si>
  <si>
    <t>Благоустройство</t>
  </si>
  <si>
    <t>0503</t>
  </si>
  <si>
    <t>6000000</t>
  </si>
  <si>
    <t>6000300</t>
  </si>
  <si>
    <t>6000500</t>
  </si>
  <si>
    <t>Другие вопросы в области жилищно-коммунального хозяйства</t>
  </si>
  <si>
    <t>0505</t>
  </si>
  <si>
    <t>0029900</t>
  </si>
  <si>
    <t>Субсидии юридическим лицам</t>
  </si>
  <si>
    <t>006</t>
  </si>
  <si>
    <t>ОБРАЗОВАНИЕ</t>
  </si>
  <si>
    <t>0700</t>
  </si>
  <si>
    <t>Дошкольное образование</t>
  </si>
  <si>
    <t>0701</t>
  </si>
  <si>
    <t>Бюджетные инвестиции в объекты капитального строительства, не включенные в целевые программы</t>
  </si>
  <si>
    <t>1020000</t>
  </si>
  <si>
    <t>1020102</t>
  </si>
  <si>
    <t>Детские дошкольные учреждения</t>
  </si>
  <si>
    <t>4200000</t>
  </si>
  <si>
    <t>4209900</t>
  </si>
  <si>
    <t>0702</t>
  </si>
  <si>
    <t>5228607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</si>
  <si>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</si>
  <si>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</si>
  <si>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</si>
  <si>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</si>
  <si>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4329900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</si>
  <si>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</si>
  <si>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</si>
  <si>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</si>
  <si>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</si>
  <si>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</si>
  <si>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</si>
  <si>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4500600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</si>
  <si>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</si>
  <si>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</si>
  <si>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</si>
  <si>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</si>
  <si>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</si>
  <si>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</si>
  <si>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</si>
  <si>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Амбулаторная помощь</t>
  </si>
  <si>
    <t>0902</t>
  </si>
  <si>
    <t>Фельдшерско-акушерские пункты</t>
  </si>
  <si>
    <t>4780000</t>
  </si>
  <si>
    <t>4789900</t>
  </si>
  <si>
    <t>МУЗ Городищенская ЦРБ</t>
  </si>
  <si>
    <t>911</t>
  </si>
  <si>
    <t>ДОХОДЫ</t>
  </si>
  <si>
    <t>911 3 0201050050000130</t>
  </si>
  <si>
    <t>911 3 0399050050000180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</si>
  <si>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</si>
  <si>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</si>
  <si>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</si>
  <si>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</si>
  <si>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0904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</si>
  <si>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</si>
  <si>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</si>
  <si>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</si>
  <si>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</si>
  <si>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</si>
  <si>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Отдел по образованию Администрации Городищенского муниципального района</t>
  </si>
  <si>
    <t>913</t>
  </si>
  <si>
    <t xml:space="preserve">   </t>
  </si>
  <si>
    <t>913 3 0399050050000180</t>
  </si>
  <si>
    <t>Общее образование</t>
  </si>
  <si>
    <t>Школы – 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</si>
  <si>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</si>
  <si>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</si>
  <si>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</si>
  <si>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</si>
  <si>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</si>
  <si>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Выполнение функций государственными органами</t>
  </si>
  <si>
    <t>5201200</t>
  </si>
  <si>
    <t>012</t>
  </si>
  <si>
    <t>Другие вопросы в области образования</t>
  </si>
  <si>
    <t>0709</t>
  </si>
  <si>
    <t>927</t>
  </si>
  <si>
    <t>1104</t>
  </si>
  <si>
    <t>Иные межбюджетные трансферты</t>
  </si>
  <si>
    <t>5229314</t>
  </si>
  <si>
    <t>017</t>
  </si>
  <si>
    <t>Отдел по культуре, молодежной политике и спортуАдминистрации Городищенского муниципального района</t>
  </si>
  <si>
    <t>919</t>
  </si>
  <si>
    <t>остаток на 01.01.2010 г.</t>
  </si>
  <si>
    <t>919 3 0201050050000130</t>
  </si>
  <si>
    <t>919 3 0399050050000180</t>
  </si>
  <si>
    <t>Организационно-воспитательная работа с молодежью</t>
  </si>
  <si>
    <t>4310000</t>
  </si>
  <si>
    <t>4319900</t>
  </si>
  <si>
    <t>Дворцы и дома культуры, другие учреждения культуры и средств массовой информации</t>
  </si>
  <si>
    <t>4400000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</si>
  <si>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</si>
  <si>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</si>
  <si>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</si>
  <si>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</si>
  <si>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</si>
  <si>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</si>
  <si>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</si>
  <si>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Итого доходов</t>
  </si>
  <si>
    <t>Итого расходов</t>
  </si>
  <si>
    <t>Приложение № 8</t>
  </si>
  <si>
    <t xml:space="preserve">к Решению Городищенской </t>
  </si>
  <si>
    <t>районной Думы</t>
  </si>
  <si>
    <t xml:space="preserve">№    от  </t>
  </si>
  <si>
    <t>Распределение доходов и расходов, полученных от оказания платных услуг бюджетными учреждениями Городищенского  муниципального района                                                  на 2011-2013г.г.</t>
  </si>
  <si>
    <t xml:space="preserve">№ 350 от 23.12.2010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</si>
</sst>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5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164" fontId="8" fillId="0" borderId="11" xfId="58" applyNumberFormat="1" applyFont="1" applyFill="1" applyBorder="1" applyAlignment="1">
      <alignment horizontal="center" vertical="center" wrapText="1"/>
    </xf>
    <xf numFmtId="49" fontId="8" fillId="0" borderId="11" xfId="58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4" fontId="8" fillId="0" borderId="11" xfId="58" applyNumberFormat="1" applyFont="1" applyFill="1" applyBorder="1" applyAlignment="1">
      <alignment horizontal="center" vertical="center"/>
    </xf>
    <xf numFmtId="49" fontId="8" fillId="0" borderId="11" xfId="58" applyNumberFormat="1" applyFont="1" applyFill="1" applyBorder="1" applyAlignment="1">
      <alignment horizontal="center" vertical="center"/>
    </xf>
    <xf numFmtId="49" fontId="8" fillId="0" borderId="13" xfId="58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left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165" fontId="10" fillId="33" borderId="16" xfId="0" applyNumberFormat="1" applyFont="1" applyFill="1" applyBorder="1" applyAlignment="1">
      <alignment horizontal="right" vertical="top" wrapText="1"/>
    </xf>
    <xf numFmtId="165" fontId="10" fillId="33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right" vertical="top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49" fontId="10" fillId="12" borderId="17" xfId="0" applyNumberFormat="1" applyFont="1" applyFill="1" applyBorder="1" applyAlignment="1">
      <alignment horizontal="left" vertical="top" wrapText="1"/>
    </xf>
    <xf numFmtId="49" fontId="10" fillId="12" borderId="18" xfId="0" applyNumberFormat="1" applyFont="1" applyFill="1" applyBorder="1" applyAlignment="1">
      <alignment horizontal="center" vertical="center" wrapText="1"/>
    </xf>
    <xf numFmtId="49" fontId="10" fillId="12" borderId="19" xfId="0" applyNumberFormat="1" applyFont="1" applyFill="1" applyBorder="1" applyAlignment="1">
      <alignment horizontal="center" vertical="center" wrapText="1"/>
    </xf>
    <xf numFmtId="165" fontId="10" fillId="12" borderId="19" xfId="0" applyNumberFormat="1" applyFont="1" applyFill="1" applyBorder="1" applyAlignment="1">
      <alignment horizontal="right" vertical="top" wrapText="1"/>
    </xf>
    <xf numFmtId="165" fontId="10" fillId="12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left" vertical="top" wrapText="1"/>
    </xf>
    <xf numFmtId="165" fontId="10" fillId="0" borderId="19" xfId="0" applyNumberFormat="1" applyFont="1" applyFill="1" applyBorder="1" applyAlignment="1">
      <alignment horizontal="center" vertical="top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65" fontId="9" fillId="0" borderId="22" xfId="0" applyNumberFormat="1" applyFont="1" applyFill="1" applyBorder="1" applyAlignment="1">
      <alignment horizontal="right" vertical="top" wrapText="1"/>
    </xf>
    <xf numFmtId="165" fontId="9" fillId="0" borderId="22" xfId="58" applyNumberFormat="1" applyFont="1" applyFill="1" applyBorder="1" applyAlignment="1">
      <alignment horizontal="right" vertical="top" wrapText="1"/>
    </xf>
    <xf numFmtId="165" fontId="9" fillId="0" borderId="19" xfId="58" applyNumberFormat="1" applyFont="1" applyFill="1" applyBorder="1" applyAlignment="1">
      <alignment horizontal="center" vertical="top" wrapText="1"/>
    </xf>
    <xf numFmtId="49" fontId="10" fillId="34" borderId="17" xfId="0" applyNumberFormat="1" applyFont="1" applyFill="1" applyBorder="1" applyAlignment="1">
      <alignment horizontal="left" vertical="top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165" fontId="10" fillId="34" borderId="19" xfId="0" applyNumberFormat="1" applyFont="1" applyFill="1" applyBorder="1" applyAlignment="1">
      <alignment horizontal="right" vertical="top" wrapText="1"/>
    </xf>
    <xf numFmtId="165" fontId="10" fillId="34" borderId="19" xfId="58" applyNumberFormat="1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165" fontId="10" fillId="0" borderId="19" xfId="58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165" fontId="10" fillId="0" borderId="22" xfId="0" applyNumberFormat="1" applyFont="1" applyFill="1" applyBorder="1" applyAlignment="1">
      <alignment horizontal="right" vertical="top" wrapText="1"/>
    </xf>
    <xf numFmtId="165" fontId="10" fillId="0" borderId="22" xfId="58" applyNumberFormat="1" applyFont="1" applyFill="1" applyBorder="1" applyAlignment="1">
      <alignment horizontal="right" vertical="top" wrapText="1"/>
    </xf>
    <xf numFmtId="165" fontId="9" fillId="0" borderId="22" xfId="58" applyNumberFormat="1" applyFont="1" applyFill="1" applyBorder="1" applyAlignment="1">
      <alignment horizontal="center" vertical="top" wrapText="1"/>
    </xf>
    <xf numFmtId="165" fontId="9" fillId="0" borderId="23" xfId="58" applyNumberFormat="1" applyFont="1" applyFill="1" applyBorder="1" applyAlignment="1">
      <alignment horizontal="center" vertical="top" wrapText="1"/>
    </xf>
    <xf numFmtId="165" fontId="10" fillId="0" borderId="24" xfId="0" applyNumberFormat="1" applyFont="1" applyFill="1" applyBorder="1" applyAlignment="1">
      <alignment horizontal="right" vertical="top" wrapText="1"/>
    </xf>
    <xf numFmtId="165" fontId="9" fillId="0" borderId="23" xfId="58" applyNumberFormat="1" applyFont="1" applyFill="1" applyBorder="1" applyAlignment="1">
      <alignment horizontal="right" vertical="top" wrapText="1"/>
    </xf>
    <xf numFmtId="49" fontId="10" fillId="33" borderId="17" xfId="0" applyNumberFormat="1" applyFont="1" applyFill="1" applyBorder="1" applyAlignment="1">
      <alignment horizontal="left" vertical="top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right" vertical="top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left" vertical="top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right" vertical="top" wrapText="1"/>
    </xf>
    <xf numFmtId="165" fontId="9" fillId="0" borderId="27" xfId="58" applyNumberFormat="1" applyFont="1" applyFill="1" applyBorder="1" applyAlignment="1">
      <alignment horizontal="right" vertical="top" wrapText="1"/>
    </xf>
    <xf numFmtId="165" fontId="9" fillId="0" borderId="28" xfId="58" applyNumberFormat="1" applyFont="1" applyFill="1" applyBorder="1" applyAlignment="1">
      <alignment horizontal="right" vertical="top" wrapText="1"/>
    </xf>
    <xf numFmtId="49" fontId="10" fillId="12" borderId="29" xfId="0" applyNumberFormat="1" applyFont="1" applyFill="1" applyBorder="1" applyAlignment="1">
      <alignment horizontal="center" vertical="center" wrapText="1"/>
    </xf>
    <xf numFmtId="49" fontId="10" fillId="12" borderId="30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right" vertical="center" wrapText="1"/>
    </xf>
    <xf numFmtId="165" fontId="10" fillId="0" borderId="19" xfId="0" applyNumberFormat="1" applyFont="1" applyFill="1" applyBorder="1" applyAlignment="1">
      <alignment horizontal="right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10" fillId="12" borderId="32" xfId="0" applyNumberFormat="1" applyFont="1" applyFill="1" applyBorder="1" applyAlignment="1">
      <alignment horizontal="center" vertical="center" wrapText="1"/>
    </xf>
    <xf numFmtId="49" fontId="10" fillId="12" borderId="33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left" vertical="top" wrapText="1"/>
    </xf>
    <xf numFmtId="49" fontId="10" fillId="34" borderId="32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165" fontId="10" fillId="34" borderId="33" xfId="0" applyNumberFormat="1" applyFont="1" applyFill="1" applyBorder="1" applyAlignment="1">
      <alignment horizontal="right" vertical="top" wrapText="1"/>
    </xf>
    <xf numFmtId="165" fontId="10" fillId="34" borderId="19" xfId="0" applyNumberFormat="1" applyFont="1" applyFill="1" applyBorder="1" applyAlignment="1">
      <alignment horizontal="center" vertical="center" wrapText="1"/>
    </xf>
    <xf numFmtId="49" fontId="10" fillId="6" borderId="17" xfId="0" applyNumberFormat="1" applyFont="1" applyFill="1" applyBorder="1" applyAlignment="1">
      <alignment horizontal="left" vertical="top" wrapText="1"/>
    </xf>
    <xf numFmtId="49" fontId="10" fillId="6" borderId="18" xfId="0" applyNumberFormat="1" applyFont="1" applyFill="1" applyBorder="1" applyAlignment="1">
      <alignment horizontal="center" vertical="center" wrapText="1"/>
    </xf>
    <xf numFmtId="49" fontId="10" fillId="6" borderId="19" xfId="0" applyNumberFormat="1" applyFont="1" applyFill="1" applyBorder="1" applyAlignment="1">
      <alignment horizontal="center" vertical="center" wrapText="1"/>
    </xf>
    <xf numFmtId="165" fontId="10" fillId="6" borderId="19" xfId="0" applyNumberFormat="1" applyFont="1" applyFill="1" applyBorder="1" applyAlignment="1">
      <alignment horizontal="right" vertical="top" wrapText="1"/>
    </xf>
    <xf numFmtId="165" fontId="10" fillId="6" borderId="19" xfId="0" applyNumberFormat="1" applyFont="1" applyFill="1" applyBorder="1" applyAlignment="1">
      <alignment horizontal="center" vertical="center" wrapText="1"/>
    </xf>
    <xf numFmtId="165" fontId="10" fillId="6" borderId="24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 wrapText="1"/>
    </xf>
    <xf numFmtId="165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5" fontId="9" fillId="0" borderId="22" xfId="58" applyNumberFormat="1" applyFont="1" applyFill="1" applyBorder="1" applyAlignment="1">
      <alignment horizontal="center" vertical="center" wrapText="1"/>
    </xf>
    <xf numFmtId="165" fontId="9" fillId="0" borderId="23" xfId="58" applyNumberFormat="1" applyFont="1" applyFill="1" applyBorder="1" applyAlignment="1">
      <alignment horizontal="center" vertical="center" wrapText="1"/>
    </xf>
    <xf numFmtId="165" fontId="12" fillId="0" borderId="19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9" fillId="0" borderId="22" xfId="58" applyNumberFormat="1" applyFont="1" applyFill="1" applyBorder="1" applyAlignment="1">
      <alignment horizontal="center" vertical="center" wrapText="1"/>
    </xf>
    <xf numFmtId="4" fontId="9" fillId="0" borderId="23" xfId="58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65" fontId="8" fillId="0" borderId="19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10" fillId="0" borderId="35" xfId="0" applyNumberFormat="1" applyFont="1" applyFill="1" applyBorder="1" applyAlignment="1">
      <alignment horizontal="left" vertical="top" wrapTex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165" fontId="9" fillId="0" borderId="38" xfId="0" applyNumberFormat="1" applyFont="1" applyFill="1" applyBorder="1" applyAlignment="1">
      <alignment horizontal="right" vertical="top" wrapText="1"/>
    </xf>
    <xf numFmtId="165" fontId="9" fillId="0" borderId="38" xfId="58" applyNumberFormat="1" applyFont="1" applyFill="1" applyBorder="1" applyAlignment="1">
      <alignment horizontal="right" vertical="top" wrapText="1"/>
    </xf>
    <xf numFmtId="165" fontId="9" fillId="0" borderId="38" xfId="58" applyNumberFormat="1" applyFont="1" applyFill="1" applyBorder="1" applyAlignment="1">
      <alignment horizontal="center" vertical="center" wrapText="1"/>
    </xf>
    <xf numFmtId="165" fontId="9" fillId="0" borderId="39" xfId="58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164" fontId="0" fillId="0" borderId="41" xfId="58" applyNumberFormat="1" applyFont="1" applyFill="1" applyBorder="1" applyAlignment="1">
      <alignment/>
    </xf>
    <xf numFmtId="165" fontId="11" fillId="0" borderId="41" xfId="0" applyNumberFormat="1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1" xfId="58" applyNumberFormat="1" applyFont="1" applyFill="1" applyBorder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44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9" fontId="10" fillId="0" borderId="14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right" vertical="top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left" vertical="top" wrapText="1"/>
    </xf>
    <xf numFmtId="165" fontId="10" fillId="0" borderId="33" xfId="0" applyNumberFormat="1" applyFont="1" applyFill="1" applyBorder="1" applyAlignment="1">
      <alignment horizontal="right" vertical="top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164" fontId="8" fillId="0" borderId="47" xfId="58" applyNumberFormat="1" applyFont="1" applyFill="1" applyBorder="1" applyAlignment="1">
      <alignment horizontal="center" vertical="center" wrapText="1"/>
    </xf>
    <xf numFmtId="164" fontId="8" fillId="0" borderId="11" xfId="58" applyNumberFormat="1" applyFont="1" applyFill="1" applyBorder="1" applyAlignment="1">
      <alignment horizontal="center" vertical="center" wrapText="1"/>
    </xf>
    <xf numFmtId="49" fontId="8" fillId="0" borderId="16" xfId="58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5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8" fillId="0" borderId="5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0"/>
  <sheetViews>
    <sheetView zoomScale="110" zoomScaleNormal="110" zoomScalePageLayoutView="0" workbookViewId="0" topLeftCell="A1">
      <selection activeCell="D9" sqref="D9"/>
    </sheetView>
  </sheetViews>
  <sheetFormatPr defaultColWidth="8.8515625" defaultRowHeight="12.75"/>
  <cols>
    <col min="1" max="1" width="32.8515625" style="5" customWidth="1"/>
    <col min="2" max="2" width="4.8515625" style="5" customWidth="1"/>
    <col min="3" max="3" width="5.7109375" style="5" customWidth="1"/>
    <col min="4" max="4" width="7.57421875" style="5" customWidth="1"/>
    <col min="5" max="5" width="4.7109375" style="5" customWidth="1"/>
    <col min="6" max="6" width="9.57421875" style="5" hidden="1" customWidth="1"/>
    <col min="7" max="7" width="9.57421875" style="6" hidden="1" customWidth="1"/>
    <col min="8" max="9" width="11.8515625" style="6" hidden="1" customWidth="1"/>
    <col min="10" max="10" width="15.7109375" style="6" hidden="1" customWidth="1"/>
    <col min="11" max="11" width="12.28125" style="6" hidden="1" customWidth="1"/>
    <col min="12" max="12" width="12.421875" style="6" hidden="1" customWidth="1"/>
    <col min="13" max="14" width="11.28125" style="5" customWidth="1"/>
    <col min="15" max="15" width="11.8515625" style="5" customWidth="1"/>
    <col min="16" max="39" width="15.7109375" style="5" customWidth="1"/>
    <col min="40" max="16384" width="8.8515625" style="5" customWidth="1"/>
  </cols>
  <sheetData>
    <row r="1" spans="1:17" ht="18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  <c r="N1" s="163" t="s">
        <v>191</v>
      </c>
      <c r="O1" s="163"/>
      <c r="P1" s="163"/>
      <c r="Q1" s="163"/>
    </row>
    <row r="2" spans="1:17" ht="11.2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4"/>
      <c r="N2" s="160" t="s">
        <v>192</v>
      </c>
      <c r="O2" s="160"/>
      <c r="P2" s="160"/>
      <c r="Q2" s="160"/>
    </row>
    <row r="3" spans="13:17" ht="13.5" customHeight="1">
      <c r="M3" s="7"/>
      <c r="N3" s="160" t="s">
        <v>193</v>
      </c>
      <c r="O3" s="160"/>
      <c r="P3" s="160"/>
      <c r="Q3" s="160"/>
    </row>
    <row r="4" spans="13:17" ht="13.5" customHeight="1">
      <c r="M4" s="7"/>
      <c r="N4" s="161" t="s">
        <v>194</v>
      </c>
      <c r="O4" s="162"/>
      <c r="P4" s="162"/>
      <c r="Q4" s="161"/>
    </row>
    <row r="5" spans="1:15" ht="41.25" customHeight="1">
      <c r="A5" s="153" t="s">
        <v>195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4" ht="15.7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5" ht="13.5" customHeight="1" thickBot="1">
      <c r="A7" s="8"/>
      <c r="B7" s="8"/>
      <c r="N7" s="9"/>
      <c r="O7" s="9" t="s">
        <v>0</v>
      </c>
    </row>
    <row r="8" spans="1:15" ht="21.75" customHeight="1" thickBot="1">
      <c r="A8" s="146" t="s">
        <v>1</v>
      </c>
      <c r="B8" s="155" t="s">
        <v>2</v>
      </c>
      <c r="C8" s="156"/>
      <c r="D8" s="156"/>
      <c r="E8" s="157"/>
      <c r="F8" s="158" t="s">
        <v>3</v>
      </c>
      <c r="G8" s="148" t="s">
        <v>4</v>
      </c>
      <c r="H8" s="150">
        <v>2010</v>
      </c>
      <c r="I8" s="150"/>
      <c r="J8" s="151" t="s">
        <v>5</v>
      </c>
      <c r="K8" s="151" t="s">
        <v>6</v>
      </c>
      <c r="L8" s="164" t="s">
        <v>7</v>
      </c>
      <c r="M8" s="146" t="s">
        <v>8</v>
      </c>
      <c r="N8" s="146" t="s">
        <v>9</v>
      </c>
      <c r="O8" s="146" t="s">
        <v>10</v>
      </c>
    </row>
    <row r="9" spans="1:15" ht="25.5" customHeight="1" thickBot="1">
      <c r="A9" s="147"/>
      <c r="B9" s="10" t="s">
        <v>11</v>
      </c>
      <c r="C9" s="10" t="s">
        <v>12</v>
      </c>
      <c r="D9" s="10" t="s">
        <v>13</v>
      </c>
      <c r="E9" s="10" t="s">
        <v>14</v>
      </c>
      <c r="F9" s="159"/>
      <c r="G9" s="149"/>
      <c r="H9" s="11" t="s">
        <v>15</v>
      </c>
      <c r="I9" s="12" t="s">
        <v>16</v>
      </c>
      <c r="J9" s="152"/>
      <c r="K9" s="152" t="s">
        <v>15</v>
      </c>
      <c r="L9" s="165" t="s">
        <v>16</v>
      </c>
      <c r="M9" s="147"/>
      <c r="N9" s="147"/>
      <c r="O9" s="147"/>
    </row>
    <row r="10" spans="1:15" ht="13.5" thickBot="1">
      <c r="A10" s="13" t="s">
        <v>17</v>
      </c>
      <c r="B10" s="13" t="s">
        <v>18</v>
      </c>
      <c r="C10" s="13" t="s">
        <v>19</v>
      </c>
      <c r="D10" s="13" t="s">
        <v>20</v>
      </c>
      <c r="E10" s="13" t="s">
        <v>21</v>
      </c>
      <c r="F10" s="14" t="s">
        <v>22</v>
      </c>
      <c r="G10" s="15"/>
      <c r="H10" s="15"/>
      <c r="I10" s="15"/>
      <c r="J10" s="16">
        <v>6</v>
      </c>
      <c r="K10" s="16"/>
      <c r="L10" s="17"/>
      <c r="M10" s="13" t="s">
        <v>23</v>
      </c>
      <c r="N10" s="13" t="s">
        <v>22</v>
      </c>
      <c r="O10" s="13" t="s">
        <v>24</v>
      </c>
    </row>
    <row r="11" spans="1:15" ht="21">
      <c r="A11" s="18" t="s">
        <v>25</v>
      </c>
      <c r="B11" s="19" t="s">
        <v>26</v>
      </c>
      <c r="C11" s="20" t="s">
        <v>27</v>
      </c>
      <c r="D11" s="20" t="s">
        <v>27</v>
      </c>
      <c r="E11" s="20" t="s">
        <v>27</v>
      </c>
      <c r="F11" s="21" t="e">
        <f>F17+F40+F44+F48+F70+F76+F97+F108+F114</f>
        <v>#REF!</v>
      </c>
      <c r="G11" s="21" t="e">
        <f>G17+G40+G44+G48+G70+G76+G97+G108+G114</f>
        <v>#REF!</v>
      </c>
      <c r="H11" s="21" t="e">
        <f>H17+H40+H44+H48+H70+H76+H97+H108+H114</f>
        <v>#REF!</v>
      </c>
      <c r="I11" s="21" t="e">
        <f>I17+I40+I44+I48+I70+I76+I97+I108+I114</f>
        <v>#REF!</v>
      </c>
      <c r="J11" s="21"/>
      <c r="K11" s="21"/>
      <c r="L11" s="21"/>
      <c r="M11" s="22">
        <f>M13</f>
        <v>38160</v>
      </c>
      <c r="N11" s="22">
        <f>N13</f>
        <v>37944</v>
      </c>
      <c r="O11" s="22">
        <f>O13</f>
        <v>45108</v>
      </c>
    </row>
    <row r="12" spans="1:15" ht="15" customHeight="1">
      <c r="A12" s="23" t="s">
        <v>28</v>
      </c>
      <c r="B12" s="24"/>
      <c r="C12" s="25"/>
      <c r="D12" s="25"/>
      <c r="E12" s="25"/>
      <c r="F12" s="26"/>
      <c r="G12" s="26"/>
      <c r="H12" s="26"/>
      <c r="I12" s="26"/>
      <c r="J12" s="26"/>
      <c r="K12" s="26"/>
      <c r="L12" s="26"/>
      <c r="M12" s="27"/>
      <c r="N12" s="27"/>
      <c r="O12" s="27"/>
    </row>
    <row r="13" spans="1:15" ht="12" customHeight="1">
      <c r="A13" s="28" t="s">
        <v>29</v>
      </c>
      <c r="B13" s="29"/>
      <c r="C13" s="30"/>
      <c r="D13" s="30"/>
      <c r="E13" s="30"/>
      <c r="F13" s="31"/>
      <c r="G13" s="31"/>
      <c r="H13" s="31"/>
      <c r="I13" s="31"/>
      <c r="J13" s="31"/>
      <c r="K13" s="31"/>
      <c r="L13" s="31"/>
      <c r="M13" s="32">
        <f>M14+M15</f>
        <v>38160</v>
      </c>
      <c r="N13" s="32">
        <f>N14+N15</f>
        <v>37944</v>
      </c>
      <c r="O13" s="32">
        <f>O14+O15</f>
        <v>45108</v>
      </c>
    </row>
    <row r="14" spans="1:15" ht="46.5" customHeight="1">
      <c r="A14" s="33" t="s">
        <v>30</v>
      </c>
      <c r="B14" s="143" t="s">
        <v>31</v>
      </c>
      <c r="C14" s="144"/>
      <c r="D14" s="144"/>
      <c r="E14" s="145"/>
      <c r="F14" s="26"/>
      <c r="G14" s="26"/>
      <c r="H14" s="26"/>
      <c r="I14" s="26"/>
      <c r="J14" s="26"/>
      <c r="K14" s="26"/>
      <c r="L14" s="26"/>
      <c r="M14" s="27">
        <v>0</v>
      </c>
      <c r="N14" s="27">
        <v>0</v>
      </c>
      <c r="O14" s="27">
        <v>0</v>
      </c>
    </row>
    <row r="15" spans="1:15" ht="45" customHeight="1">
      <c r="A15" s="33" t="s">
        <v>32</v>
      </c>
      <c r="B15" s="143" t="s">
        <v>33</v>
      </c>
      <c r="C15" s="144"/>
      <c r="D15" s="144"/>
      <c r="E15" s="145"/>
      <c r="F15" s="26"/>
      <c r="G15" s="26"/>
      <c r="H15" s="26"/>
      <c r="I15" s="26"/>
      <c r="J15" s="26"/>
      <c r="K15" s="26"/>
      <c r="L15" s="26"/>
      <c r="M15" s="34">
        <v>38160</v>
      </c>
      <c r="N15" s="34">
        <v>37944</v>
      </c>
      <c r="O15" s="34">
        <v>45108</v>
      </c>
    </row>
    <row r="16" spans="1:15" ht="12.75" customHeight="1">
      <c r="A16" s="28" t="s">
        <v>34</v>
      </c>
      <c r="B16" s="29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2">
        <v>38160</v>
      </c>
      <c r="N16" s="32">
        <v>37944</v>
      </c>
      <c r="O16" s="32">
        <v>45108</v>
      </c>
    </row>
    <row r="17" spans="1:15" ht="21" hidden="1">
      <c r="A17" s="23" t="s">
        <v>35</v>
      </c>
      <c r="B17" s="24" t="s">
        <v>26</v>
      </c>
      <c r="C17" s="25" t="s">
        <v>36</v>
      </c>
      <c r="D17" s="25" t="s">
        <v>27</v>
      </c>
      <c r="E17" s="25" t="s">
        <v>27</v>
      </c>
      <c r="F17" s="26">
        <f>F18+F22+F25+F29+F32</f>
        <v>35441.07</v>
      </c>
      <c r="G17" s="26">
        <f>G18+G22+G25+G29+G32</f>
        <v>-238.05517000000003</v>
      </c>
      <c r="H17" s="26">
        <f>H18+H22+H25+H29+H32</f>
        <v>1199.2</v>
      </c>
      <c r="I17" s="26">
        <f>I18+I22+I25+I29+I32</f>
        <v>31840.2</v>
      </c>
      <c r="J17" s="26"/>
      <c r="K17" s="26"/>
      <c r="L17" s="26"/>
      <c r="M17" s="34"/>
      <c r="N17" s="34"/>
      <c r="O17" s="34"/>
    </row>
    <row r="18" spans="1:15" ht="41.25" customHeight="1" hidden="1">
      <c r="A18" s="23" t="s">
        <v>37</v>
      </c>
      <c r="B18" s="24" t="s">
        <v>26</v>
      </c>
      <c r="C18" s="25" t="s">
        <v>38</v>
      </c>
      <c r="D18" s="25" t="s">
        <v>27</v>
      </c>
      <c r="E18" s="25" t="s">
        <v>27</v>
      </c>
      <c r="F18" s="26">
        <f>F19</f>
        <v>20000.74</v>
      </c>
      <c r="G18" s="26">
        <f>G19</f>
        <v>0</v>
      </c>
      <c r="H18" s="26">
        <f>H19</f>
        <v>1199.2</v>
      </c>
      <c r="I18" s="26">
        <f>I19</f>
        <v>19576.5</v>
      </c>
      <c r="J18" s="26"/>
      <c r="K18" s="26"/>
      <c r="L18" s="26"/>
      <c r="M18" s="34"/>
      <c r="N18" s="34"/>
      <c r="O18" s="34"/>
    </row>
    <row r="19" spans="1:15" ht="41.25" customHeight="1" hidden="1">
      <c r="A19" s="23" t="s">
        <v>39</v>
      </c>
      <c r="B19" s="24" t="s">
        <v>26</v>
      </c>
      <c r="C19" s="25" t="s">
        <v>38</v>
      </c>
      <c r="D19" s="25" t="s">
        <v>40</v>
      </c>
      <c r="E19" s="25" t="s">
        <v>27</v>
      </c>
      <c r="F19" s="26">
        <f>SUM(F20:F21)</f>
        <v>20000.74</v>
      </c>
      <c r="G19" s="26">
        <f>SUM(G20:G21)</f>
        <v>0</v>
      </c>
      <c r="H19" s="26">
        <f>SUM(H20:H21)</f>
        <v>1199.2</v>
      </c>
      <c r="I19" s="26">
        <f>SUM(I20:I21)</f>
        <v>19576.5</v>
      </c>
      <c r="J19" s="26"/>
      <c r="K19" s="26"/>
      <c r="L19" s="26"/>
      <c r="M19" s="34"/>
      <c r="N19" s="34"/>
      <c r="O19" s="34"/>
    </row>
    <row r="20" spans="1:15" ht="22.5" hidden="1">
      <c r="A20" s="33" t="s">
        <v>41</v>
      </c>
      <c r="B20" s="35" t="s">
        <v>26</v>
      </c>
      <c r="C20" s="36" t="s">
        <v>38</v>
      </c>
      <c r="D20" s="36" t="s">
        <v>42</v>
      </c>
      <c r="E20" s="36" t="s">
        <v>43</v>
      </c>
      <c r="F20" s="37">
        <v>20000.74</v>
      </c>
      <c r="G20" s="38"/>
      <c r="H20" s="38">
        <v>1199.2</v>
      </c>
      <c r="I20" s="38">
        <v>19576.5</v>
      </c>
      <c r="J20" s="38"/>
      <c r="K20" s="38"/>
      <c r="L20" s="38"/>
      <c r="M20" s="39"/>
      <c r="N20" s="39"/>
      <c r="O20" s="39"/>
    </row>
    <row r="21" spans="1:15" ht="12.75" customHeight="1" hidden="1">
      <c r="A21" s="33"/>
      <c r="B21" s="35"/>
      <c r="C21" s="36"/>
      <c r="D21" s="36"/>
      <c r="E21" s="36"/>
      <c r="F21" s="37"/>
      <c r="G21" s="38"/>
      <c r="H21" s="38"/>
      <c r="I21" s="38"/>
      <c r="J21" s="38"/>
      <c r="K21" s="38"/>
      <c r="L21" s="38"/>
      <c r="M21" s="39"/>
      <c r="N21" s="39"/>
      <c r="O21" s="39"/>
    </row>
    <row r="22" spans="1:15" ht="12.75" customHeight="1" hidden="1">
      <c r="A22" s="23" t="s">
        <v>44</v>
      </c>
      <c r="B22" s="24" t="s">
        <v>26</v>
      </c>
      <c r="C22" s="25" t="s">
        <v>45</v>
      </c>
      <c r="D22" s="25" t="s">
        <v>27</v>
      </c>
      <c r="E22" s="25" t="s">
        <v>27</v>
      </c>
      <c r="F22" s="26">
        <f aca="true" t="shared" si="0" ref="F22:I23">F23</f>
        <v>88.45</v>
      </c>
      <c r="G22" s="26">
        <f t="shared" si="0"/>
        <v>0</v>
      </c>
      <c r="H22" s="26">
        <f t="shared" si="0"/>
        <v>0</v>
      </c>
      <c r="I22" s="26">
        <f t="shared" si="0"/>
        <v>0</v>
      </c>
      <c r="J22" s="26"/>
      <c r="K22" s="26"/>
      <c r="L22" s="26"/>
      <c r="M22" s="34"/>
      <c r="N22" s="34"/>
      <c r="O22" s="34"/>
    </row>
    <row r="23" spans="1:15" ht="21" customHeight="1" hidden="1">
      <c r="A23" s="23" t="s">
        <v>46</v>
      </c>
      <c r="B23" s="24" t="s">
        <v>26</v>
      </c>
      <c r="C23" s="25" t="s">
        <v>45</v>
      </c>
      <c r="D23" s="25" t="s">
        <v>47</v>
      </c>
      <c r="E23" s="25" t="s">
        <v>27</v>
      </c>
      <c r="F23" s="26">
        <f t="shared" si="0"/>
        <v>88.45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/>
      <c r="K23" s="26"/>
      <c r="L23" s="26"/>
      <c r="M23" s="34"/>
      <c r="N23" s="34"/>
      <c r="O23" s="34"/>
    </row>
    <row r="24" spans="1:15" ht="22.5" customHeight="1" hidden="1">
      <c r="A24" s="33" t="s">
        <v>41</v>
      </c>
      <c r="B24" s="35" t="s">
        <v>26</v>
      </c>
      <c r="C24" s="36" t="s">
        <v>45</v>
      </c>
      <c r="D24" s="36" t="s">
        <v>48</v>
      </c>
      <c r="E24" s="36" t="s">
        <v>43</v>
      </c>
      <c r="F24" s="37">
        <v>88.45</v>
      </c>
      <c r="G24" s="38"/>
      <c r="H24" s="38"/>
      <c r="I24" s="38"/>
      <c r="J24" s="38"/>
      <c r="K24" s="38"/>
      <c r="L24" s="38"/>
      <c r="M24" s="39"/>
      <c r="N24" s="39"/>
      <c r="O24" s="39"/>
    </row>
    <row r="25" spans="1:15" ht="21" customHeight="1" hidden="1">
      <c r="A25" s="23" t="s">
        <v>49</v>
      </c>
      <c r="B25" s="24" t="s">
        <v>26</v>
      </c>
      <c r="C25" s="25" t="s">
        <v>50</v>
      </c>
      <c r="D25" s="25" t="s">
        <v>27</v>
      </c>
      <c r="E25" s="25" t="s">
        <v>27</v>
      </c>
      <c r="F25" s="26">
        <f>F26</f>
        <v>1164.7</v>
      </c>
      <c r="G25" s="26">
        <f>G26</f>
        <v>0</v>
      </c>
      <c r="H25" s="26">
        <f>H26</f>
        <v>0</v>
      </c>
      <c r="I25" s="26">
        <f>I26</f>
        <v>0</v>
      </c>
      <c r="J25" s="26"/>
      <c r="K25" s="26"/>
      <c r="L25" s="26"/>
      <c r="M25" s="34"/>
      <c r="N25" s="34"/>
      <c r="O25" s="34"/>
    </row>
    <row r="26" spans="1:15" ht="12.75" customHeight="1" hidden="1">
      <c r="A26" s="23" t="s">
        <v>51</v>
      </c>
      <c r="B26" s="24" t="s">
        <v>26</v>
      </c>
      <c r="C26" s="25" t="s">
        <v>50</v>
      </c>
      <c r="D26" s="25" t="s">
        <v>52</v>
      </c>
      <c r="E26" s="25" t="s">
        <v>27</v>
      </c>
      <c r="F26" s="26">
        <f>SUM(F27:F28)</f>
        <v>1164.7</v>
      </c>
      <c r="G26" s="26">
        <f>SUM(G27:G28)</f>
        <v>0</v>
      </c>
      <c r="H26" s="26">
        <f>SUM(H27:H28)</f>
        <v>0</v>
      </c>
      <c r="I26" s="26">
        <f>SUM(I27:I28)</f>
        <v>0</v>
      </c>
      <c r="J26" s="26"/>
      <c r="K26" s="26"/>
      <c r="L26" s="26"/>
      <c r="M26" s="34"/>
      <c r="N26" s="34"/>
      <c r="O26" s="34"/>
    </row>
    <row r="27" spans="1:15" ht="22.5" customHeight="1" hidden="1">
      <c r="A27" s="33" t="s">
        <v>41</v>
      </c>
      <c r="B27" s="35" t="s">
        <v>26</v>
      </c>
      <c r="C27" s="36" t="s">
        <v>50</v>
      </c>
      <c r="D27" s="36" t="s">
        <v>53</v>
      </c>
      <c r="E27" s="36" t="s">
        <v>43</v>
      </c>
      <c r="F27" s="37">
        <v>1164.7</v>
      </c>
      <c r="G27" s="38"/>
      <c r="H27" s="38"/>
      <c r="I27" s="38"/>
      <c r="J27" s="38"/>
      <c r="K27" s="38"/>
      <c r="L27" s="38"/>
      <c r="M27" s="39"/>
      <c r="N27" s="39"/>
      <c r="O27" s="39"/>
    </row>
    <row r="28" spans="1:15" ht="22.5" customHeight="1" hidden="1">
      <c r="A28" s="33" t="s">
        <v>41</v>
      </c>
      <c r="B28" s="35" t="s">
        <v>26</v>
      </c>
      <c r="C28" s="36" t="s">
        <v>50</v>
      </c>
      <c r="D28" s="36" t="s">
        <v>54</v>
      </c>
      <c r="E28" s="36" t="s">
        <v>43</v>
      </c>
      <c r="F28" s="37">
        <v>0</v>
      </c>
      <c r="G28" s="38"/>
      <c r="H28" s="38"/>
      <c r="I28" s="38"/>
      <c r="J28" s="38"/>
      <c r="K28" s="38"/>
      <c r="L28" s="38"/>
      <c r="M28" s="39"/>
      <c r="N28" s="39"/>
      <c r="O28" s="39"/>
    </row>
    <row r="29" spans="1:15" ht="12.75" customHeight="1" hidden="1">
      <c r="A29" s="23"/>
      <c r="B29" s="24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34"/>
      <c r="N29" s="34"/>
      <c r="O29" s="34"/>
    </row>
    <row r="30" spans="1:15" ht="12.75" customHeight="1" hidden="1">
      <c r="A30" s="23"/>
      <c r="B30" s="24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34"/>
      <c r="N30" s="34"/>
      <c r="O30" s="34"/>
    </row>
    <row r="31" spans="1:15" ht="12.75" customHeight="1" hidden="1">
      <c r="A31" s="33"/>
      <c r="B31" s="35"/>
      <c r="C31" s="36"/>
      <c r="D31" s="36"/>
      <c r="E31" s="36"/>
      <c r="F31" s="37"/>
      <c r="G31" s="38"/>
      <c r="H31" s="38"/>
      <c r="I31" s="38"/>
      <c r="J31" s="38"/>
      <c r="K31" s="38"/>
      <c r="L31" s="38"/>
      <c r="M31" s="39"/>
      <c r="N31" s="39"/>
      <c r="O31" s="39"/>
    </row>
    <row r="32" spans="1:15" ht="11.25" customHeight="1" hidden="1">
      <c r="A32" s="23" t="s">
        <v>55</v>
      </c>
      <c r="B32" s="24" t="s">
        <v>26</v>
      </c>
      <c r="C32" s="25" t="s">
        <v>56</v>
      </c>
      <c r="D32" s="25" t="s">
        <v>27</v>
      </c>
      <c r="E32" s="25" t="s">
        <v>27</v>
      </c>
      <c r="F32" s="26">
        <f>F33+F35+F38</f>
        <v>14187.179999999998</v>
      </c>
      <c r="G32" s="26">
        <f>G33+G35+G38</f>
        <v>-238.05517000000003</v>
      </c>
      <c r="H32" s="26">
        <f>H33+H35+H38</f>
        <v>0</v>
      </c>
      <c r="I32" s="26">
        <f>I33+I35+I38</f>
        <v>12263.7</v>
      </c>
      <c r="J32" s="26"/>
      <c r="K32" s="26"/>
      <c r="L32" s="26"/>
      <c r="M32" s="34"/>
      <c r="N32" s="34"/>
      <c r="O32" s="34"/>
    </row>
    <row r="33" spans="1:15" ht="12.75" customHeight="1" hidden="1">
      <c r="A33" s="23"/>
      <c r="B33" s="24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34"/>
      <c r="N33" s="34"/>
      <c r="O33" s="34"/>
    </row>
    <row r="34" spans="1:15" ht="12.75" customHeight="1" hidden="1">
      <c r="A34" s="33"/>
      <c r="B34" s="35"/>
      <c r="C34" s="36"/>
      <c r="D34" s="36"/>
      <c r="E34" s="36"/>
      <c r="F34" s="37"/>
      <c r="G34" s="38"/>
      <c r="H34" s="38"/>
      <c r="I34" s="38"/>
      <c r="J34" s="38"/>
      <c r="K34" s="38"/>
      <c r="L34" s="38"/>
      <c r="M34" s="39"/>
      <c r="N34" s="39"/>
      <c r="O34" s="39"/>
    </row>
    <row r="35" spans="1:15" ht="31.5" customHeight="1" hidden="1">
      <c r="A35" s="23" t="s">
        <v>57</v>
      </c>
      <c r="B35" s="24" t="s">
        <v>26</v>
      </c>
      <c r="C35" s="25" t="s">
        <v>56</v>
      </c>
      <c r="D35" s="25" t="s">
        <v>58</v>
      </c>
      <c r="E35" s="25" t="s">
        <v>27</v>
      </c>
      <c r="F35" s="26">
        <f>SUM(F36:F37)</f>
        <v>991.47</v>
      </c>
      <c r="G35" s="26">
        <f>SUM(G36:G37)</f>
        <v>337.64483</v>
      </c>
      <c r="H35" s="26">
        <f>SUM(H36:H37)</f>
        <v>0</v>
      </c>
      <c r="I35" s="26">
        <f>SUM(I36:I37)</f>
        <v>0</v>
      </c>
      <c r="J35" s="26"/>
      <c r="K35" s="26"/>
      <c r="L35" s="26"/>
      <c r="M35" s="34"/>
      <c r="N35" s="34"/>
      <c r="O35" s="34"/>
    </row>
    <row r="36" spans="1:15" ht="22.5" customHeight="1" hidden="1">
      <c r="A36" s="33" t="s">
        <v>41</v>
      </c>
      <c r="B36" s="35" t="s">
        <v>26</v>
      </c>
      <c r="C36" s="36" t="s">
        <v>56</v>
      </c>
      <c r="D36" s="36" t="s">
        <v>59</v>
      </c>
      <c r="E36" s="36" t="s">
        <v>43</v>
      </c>
      <c r="F36" s="37">
        <v>508.62</v>
      </c>
      <c r="G36" s="38"/>
      <c r="H36" s="38"/>
      <c r="I36" s="38"/>
      <c r="J36" s="38"/>
      <c r="K36" s="38"/>
      <c r="L36" s="38"/>
      <c r="M36" s="39"/>
      <c r="N36" s="39"/>
      <c r="O36" s="39"/>
    </row>
    <row r="37" spans="1:15" ht="22.5" customHeight="1" hidden="1">
      <c r="A37" s="33" t="s">
        <v>41</v>
      </c>
      <c r="B37" s="35" t="s">
        <v>26</v>
      </c>
      <c r="C37" s="36" t="s">
        <v>56</v>
      </c>
      <c r="D37" s="36" t="s">
        <v>60</v>
      </c>
      <c r="E37" s="36" t="s">
        <v>43</v>
      </c>
      <c r="F37" s="37">
        <v>482.85</v>
      </c>
      <c r="G37" s="38">
        <v>337.64483</v>
      </c>
      <c r="H37" s="38"/>
      <c r="I37" s="38"/>
      <c r="J37" s="38"/>
      <c r="K37" s="38"/>
      <c r="L37" s="38"/>
      <c r="M37" s="39"/>
      <c r="N37" s="39"/>
      <c r="O37" s="39"/>
    </row>
    <row r="38" spans="1:15" ht="21" hidden="1">
      <c r="A38" s="23" t="s">
        <v>61</v>
      </c>
      <c r="B38" s="24" t="s">
        <v>26</v>
      </c>
      <c r="C38" s="25" t="s">
        <v>56</v>
      </c>
      <c r="D38" s="25" t="s">
        <v>62</v>
      </c>
      <c r="E38" s="25" t="s">
        <v>27</v>
      </c>
      <c r="F38" s="26">
        <f>F39</f>
        <v>13195.71</v>
      </c>
      <c r="G38" s="26">
        <f>G39</f>
        <v>-575.7</v>
      </c>
      <c r="H38" s="26">
        <f>H39</f>
        <v>0</v>
      </c>
      <c r="I38" s="26">
        <f>I39</f>
        <v>12263.7</v>
      </c>
      <c r="J38" s="26"/>
      <c r="K38" s="26"/>
      <c r="L38" s="26"/>
      <c r="M38" s="34"/>
      <c r="N38" s="34"/>
      <c r="O38" s="34"/>
    </row>
    <row r="39" spans="1:15" ht="11.25" customHeight="1" hidden="1">
      <c r="A39" s="33" t="s">
        <v>63</v>
      </c>
      <c r="B39" s="35" t="s">
        <v>26</v>
      </c>
      <c r="C39" s="36" t="s">
        <v>56</v>
      </c>
      <c r="D39" s="36" t="s">
        <v>64</v>
      </c>
      <c r="E39" s="36" t="s">
        <v>65</v>
      </c>
      <c r="F39" s="37">
        <v>13195.71</v>
      </c>
      <c r="G39" s="38">
        <v>-575.7</v>
      </c>
      <c r="H39" s="38"/>
      <c r="I39" s="38">
        <v>12263.7</v>
      </c>
      <c r="J39" s="38"/>
      <c r="K39" s="38"/>
      <c r="L39" s="38"/>
      <c r="M39" s="39"/>
      <c r="N39" s="39"/>
      <c r="O39" s="39"/>
    </row>
    <row r="40" spans="1:15" ht="21" customHeight="1" hidden="1">
      <c r="A40" s="23" t="s">
        <v>66</v>
      </c>
      <c r="B40" s="24" t="s">
        <v>26</v>
      </c>
      <c r="C40" s="25" t="s">
        <v>67</v>
      </c>
      <c r="D40" s="25" t="s">
        <v>27</v>
      </c>
      <c r="E40" s="25" t="s">
        <v>27</v>
      </c>
      <c r="F40" s="26">
        <f aca="true" t="shared" si="1" ref="F40:I42">F41</f>
        <v>1900</v>
      </c>
      <c r="G40" s="26">
        <f t="shared" si="1"/>
        <v>0</v>
      </c>
      <c r="H40" s="26">
        <f t="shared" si="1"/>
        <v>0</v>
      </c>
      <c r="I40" s="26">
        <f t="shared" si="1"/>
        <v>0</v>
      </c>
      <c r="J40" s="26"/>
      <c r="K40" s="26"/>
      <c r="L40" s="26"/>
      <c r="M40" s="34"/>
      <c r="N40" s="34"/>
      <c r="O40" s="34"/>
    </row>
    <row r="41" spans="1:15" ht="12.75" customHeight="1" hidden="1">
      <c r="A41" s="23" t="s">
        <v>68</v>
      </c>
      <c r="B41" s="24" t="s">
        <v>26</v>
      </c>
      <c r="C41" s="25" t="s">
        <v>69</v>
      </c>
      <c r="D41" s="25" t="s">
        <v>27</v>
      </c>
      <c r="E41" s="25" t="s">
        <v>27</v>
      </c>
      <c r="F41" s="26">
        <f t="shared" si="1"/>
        <v>1900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/>
      <c r="K41" s="26"/>
      <c r="L41" s="26"/>
      <c r="M41" s="34"/>
      <c r="N41" s="34"/>
      <c r="O41" s="34"/>
    </row>
    <row r="42" spans="1:15" ht="21" customHeight="1" hidden="1">
      <c r="A42" s="23" t="s">
        <v>70</v>
      </c>
      <c r="B42" s="24" t="s">
        <v>26</v>
      </c>
      <c r="C42" s="25" t="s">
        <v>69</v>
      </c>
      <c r="D42" s="25" t="s">
        <v>71</v>
      </c>
      <c r="E42" s="25" t="s">
        <v>27</v>
      </c>
      <c r="F42" s="26">
        <f t="shared" si="1"/>
        <v>1900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/>
      <c r="K42" s="26"/>
      <c r="L42" s="26"/>
      <c r="M42" s="34"/>
      <c r="N42" s="34"/>
      <c r="O42" s="34"/>
    </row>
    <row r="43" spans="1:15" ht="33.75" customHeight="1" hidden="1">
      <c r="A43" s="33" t="s">
        <v>72</v>
      </c>
      <c r="B43" s="35" t="s">
        <v>26</v>
      </c>
      <c r="C43" s="36" t="s">
        <v>69</v>
      </c>
      <c r="D43" s="36" t="s">
        <v>73</v>
      </c>
      <c r="E43" s="36" t="s">
        <v>74</v>
      </c>
      <c r="F43" s="37">
        <v>1900</v>
      </c>
      <c r="G43" s="38"/>
      <c r="H43" s="38"/>
      <c r="I43" s="38"/>
      <c r="J43" s="38"/>
      <c r="K43" s="38"/>
      <c r="L43" s="38"/>
      <c r="M43" s="39"/>
      <c r="N43" s="39"/>
      <c r="O43" s="39"/>
    </row>
    <row r="44" spans="1:15" ht="12.75" customHeight="1" hidden="1">
      <c r="A44" s="23"/>
      <c r="B44" s="24"/>
      <c r="C44" s="25"/>
      <c r="D44" s="25"/>
      <c r="E44" s="25"/>
      <c r="F44" s="26"/>
      <c r="G44" s="26"/>
      <c r="H44" s="26"/>
      <c r="I44" s="26"/>
      <c r="J44" s="26"/>
      <c r="K44" s="26"/>
      <c r="L44" s="26"/>
      <c r="M44" s="34"/>
      <c r="N44" s="34"/>
      <c r="O44" s="34"/>
    </row>
    <row r="45" spans="1:15" ht="12.75" customHeight="1" hidden="1">
      <c r="A45" s="23"/>
      <c r="B45" s="24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34"/>
      <c r="N45" s="34"/>
      <c r="O45" s="34"/>
    </row>
    <row r="46" spans="1:15" ht="12.75" customHeight="1" hidden="1">
      <c r="A46" s="23"/>
      <c r="B46" s="24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34"/>
      <c r="N46" s="34"/>
      <c r="O46" s="34"/>
    </row>
    <row r="47" spans="1:15" ht="15" customHeight="1" hidden="1">
      <c r="A47" s="33"/>
      <c r="B47" s="35"/>
      <c r="C47" s="36"/>
      <c r="D47" s="36"/>
      <c r="E47" s="36"/>
      <c r="F47" s="37"/>
      <c r="G47" s="38"/>
      <c r="H47" s="38"/>
      <c r="I47" s="38"/>
      <c r="J47" s="38"/>
      <c r="K47" s="38"/>
      <c r="L47" s="38"/>
      <c r="M47" s="39"/>
      <c r="N47" s="39"/>
      <c r="O47" s="39"/>
    </row>
    <row r="48" spans="1:15" ht="11.25" customHeight="1" hidden="1">
      <c r="A48" s="23" t="s">
        <v>75</v>
      </c>
      <c r="B48" s="24" t="s">
        <v>26</v>
      </c>
      <c r="C48" s="25" t="s">
        <v>76</v>
      </c>
      <c r="D48" s="25" t="s">
        <v>27</v>
      </c>
      <c r="E48" s="25" t="s">
        <v>27</v>
      </c>
      <c r="F48" s="26">
        <f>F49+F52+F61+F65</f>
        <v>5018.400000000001</v>
      </c>
      <c r="G48" s="26">
        <f>G49+G52+G61+G65</f>
        <v>-649</v>
      </c>
      <c r="H48" s="26">
        <f>H49+H52+H61+H65</f>
        <v>0</v>
      </c>
      <c r="I48" s="26">
        <f>I49+I52+I61+I65</f>
        <v>4682.8</v>
      </c>
      <c r="J48" s="26"/>
      <c r="K48" s="26"/>
      <c r="L48" s="26"/>
      <c r="M48" s="34"/>
      <c r="N48" s="34"/>
      <c r="O48" s="34"/>
    </row>
    <row r="49" spans="1:15" ht="12.75" customHeight="1" hidden="1">
      <c r="A49" s="23" t="s">
        <v>77</v>
      </c>
      <c r="B49" s="24" t="s">
        <v>26</v>
      </c>
      <c r="C49" s="25" t="s">
        <v>78</v>
      </c>
      <c r="D49" s="25" t="s">
        <v>27</v>
      </c>
      <c r="E49" s="25" t="s">
        <v>27</v>
      </c>
      <c r="F49" s="26">
        <f aca="true" t="shared" si="2" ref="F49:I50">F50</f>
        <v>84.72</v>
      </c>
      <c r="G49" s="26">
        <f t="shared" si="2"/>
        <v>0</v>
      </c>
      <c r="H49" s="26">
        <f t="shared" si="2"/>
        <v>0</v>
      </c>
      <c r="I49" s="26">
        <f t="shared" si="2"/>
        <v>0</v>
      </c>
      <c r="J49" s="26"/>
      <c r="K49" s="26"/>
      <c r="L49" s="26"/>
      <c r="M49" s="34"/>
      <c r="N49" s="34"/>
      <c r="O49" s="34"/>
    </row>
    <row r="50" spans="1:15" ht="12.75" customHeight="1" hidden="1">
      <c r="A50" s="23" t="s">
        <v>79</v>
      </c>
      <c r="B50" s="24" t="s">
        <v>26</v>
      </c>
      <c r="C50" s="25" t="s">
        <v>78</v>
      </c>
      <c r="D50" s="25" t="s">
        <v>80</v>
      </c>
      <c r="E50" s="25" t="s">
        <v>27</v>
      </c>
      <c r="F50" s="26">
        <f t="shared" si="2"/>
        <v>84.72</v>
      </c>
      <c r="G50" s="26">
        <f t="shared" si="2"/>
        <v>0</v>
      </c>
      <c r="H50" s="26">
        <f t="shared" si="2"/>
        <v>0</v>
      </c>
      <c r="I50" s="26">
        <f t="shared" si="2"/>
        <v>0</v>
      </c>
      <c r="J50" s="26"/>
      <c r="K50" s="26"/>
      <c r="L50" s="26"/>
      <c r="M50" s="34"/>
      <c r="N50" s="34"/>
      <c r="O50" s="34"/>
    </row>
    <row r="51" spans="1:15" ht="12.75" customHeight="1" hidden="1">
      <c r="A51" s="33" t="s">
        <v>81</v>
      </c>
      <c r="B51" s="35" t="s">
        <v>26</v>
      </c>
      <c r="C51" s="36" t="s">
        <v>78</v>
      </c>
      <c r="D51" s="36" t="s">
        <v>82</v>
      </c>
      <c r="E51" s="36" t="s">
        <v>83</v>
      </c>
      <c r="F51" s="37">
        <v>84.72</v>
      </c>
      <c r="G51" s="38"/>
      <c r="H51" s="38"/>
      <c r="I51" s="38"/>
      <c r="J51" s="38"/>
      <c r="K51" s="38"/>
      <c r="L51" s="38"/>
      <c r="M51" s="39"/>
      <c r="N51" s="39"/>
      <c r="O51" s="39"/>
    </row>
    <row r="52" spans="1:15" ht="12.75" customHeight="1" hidden="1">
      <c r="A52" s="23"/>
      <c r="B52" s="24"/>
      <c r="C52" s="25"/>
      <c r="D52" s="25"/>
      <c r="E52" s="25"/>
      <c r="F52" s="26"/>
      <c r="G52" s="26"/>
      <c r="H52" s="26"/>
      <c r="I52" s="26"/>
      <c r="J52" s="26"/>
      <c r="K52" s="26"/>
      <c r="L52" s="26"/>
      <c r="M52" s="34"/>
      <c r="N52" s="34"/>
      <c r="O52" s="34"/>
    </row>
    <row r="53" spans="1:15" ht="12.75" customHeight="1" hidden="1">
      <c r="A53" s="23"/>
      <c r="B53" s="24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34"/>
      <c r="N53" s="34"/>
      <c r="O53" s="34"/>
    </row>
    <row r="54" spans="1:15" ht="12.75" customHeight="1" hidden="1">
      <c r="A54" s="33"/>
      <c r="B54" s="35"/>
      <c r="C54" s="36"/>
      <c r="D54" s="36"/>
      <c r="E54" s="36"/>
      <c r="F54" s="37"/>
      <c r="G54" s="38"/>
      <c r="H54" s="38"/>
      <c r="I54" s="38"/>
      <c r="J54" s="38"/>
      <c r="K54" s="38"/>
      <c r="L54" s="38"/>
      <c r="M54" s="39"/>
      <c r="N54" s="39"/>
      <c r="O54" s="39"/>
    </row>
    <row r="55" spans="1:15" ht="12.75" customHeight="1" hidden="1">
      <c r="A55" s="23" t="s">
        <v>84</v>
      </c>
      <c r="B55" s="24" t="s">
        <v>26</v>
      </c>
      <c r="C55" s="25" t="s">
        <v>85</v>
      </c>
      <c r="D55" s="25" t="s">
        <v>86</v>
      </c>
      <c r="E55" s="25" t="s">
        <v>27</v>
      </c>
      <c r="F55" s="26">
        <f>F56</f>
        <v>0</v>
      </c>
      <c r="G55" s="26">
        <f>G56</f>
        <v>0</v>
      </c>
      <c r="H55" s="26">
        <f>H56</f>
        <v>0</v>
      </c>
      <c r="I55" s="26">
        <f>I56</f>
        <v>0</v>
      </c>
      <c r="J55" s="26"/>
      <c r="K55" s="26"/>
      <c r="L55" s="26"/>
      <c r="M55" s="34"/>
      <c r="N55" s="34"/>
      <c r="O55" s="34"/>
    </row>
    <row r="56" spans="1:15" ht="22.5" customHeight="1" hidden="1">
      <c r="A56" s="33" t="s">
        <v>41</v>
      </c>
      <c r="B56" s="35" t="s">
        <v>26</v>
      </c>
      <c r="C56" s="36" t="s">
        <v>85</v>
      </c>
      <c r="D56" s="36" t="s">
        <v>87</v>
      </c>
      <c r="E56" s="36" t="s">
        <v>43</v>
      </c>
      <c r="F56" s="37">
        <v>0</v>
      </c>
      <c r="G56" s="38"/>
      <c r="H56" s="38"/>
      <c r="I56" s="38"/>
      <c r="J56" s="38"/>
      <c r="K56" s="38"/>
      <c r="L56" s="38"/>
      <c r="M56" s="39"/>
      <c r="N56" s="39"/>
      <c r="O56" s="39"/>
    </row>
    <row r="57" spans="1:15" ht="12.75" customHeight="1" hidden="1">
      <c r="A57" s="23" t="s">
        <v>79</v>
      </c>
      <c r="B57" s="24" t="s">
        <v>26</v>
      </c>
      <c r="C57" s="25" t="s">
        <v>85</v>
      </c>
      <c r="D57" s="25" t="s">
        <v>80</v>
      </c>
      <c r="E57" s="25" t="s">
        <v>27</v>
      </c>
      <c r="F57" s="26">
        <f>SUM(F58:F60)</f>
        <v>7956.17</v>
      </c>
      <c r="G57" s="26">
        <f>SUM(G58:G60)</f>
        <v>0</v>
      </c>
      <c r="H57" s="26">
        <f>SUM(H58:H60)</f>
        <v>0</v>
      </c>
      <c r="I57" s="26">
        <f>SUM(I58:I60)</f>
        <v>0</v>
      </c>
      <c r="J57" s="26"/>
      <c r="K57" s="26"/>
      <c r="L57" s="26"/>
      <c r="M57" s="34"/>
      <c r="N57" s="34"/>
      <c r="O57" s="34"/>
    </row>
    <row r="58" spans="1:15" ht="12.75" customHeight="1" hidden="1">
      <c r="A58" s="33" t="s">
        <v>81</v>
      </c>
      <c r="B58" s="35" t="s">
        <v>26</v>
      </c>
      <c r="C58" s="36" t="s">
        <v>85</v>
      </c>
      <c r="D58" s="36" t="s">
        <v>80</v>
      </c>
      <c r="E58" s="36" t="s">
        <v>83</v>
      </c>
      <c r="F58" s="37">
        <v>4578</v>
      </c>
      <c r="G58" s="38"/>
      <c r="H58" s="38"/>
      <c r="I58" s="38"/>
      <c r="J58" s="38"/>
      <c r="K58" s="38"/>
      <c r="L58" s="38"/>
      <c r="M58" s="39"/>
      <c r="N58" s="39"/>
      <c r="O58" s="39"/>
    </row>
    <row r="59" spans="1:15" ht="12.75" customHeight="1" hidden="1">
      <c r="A59" s="33" t="s">
        <v>81</v>
      </c>
      <c r="B59" s="35" t="s">
        <v>26</v>
      </c>
      <c r="C59" s="36" t="s">
        <v>85</v>
      </c>
      <c r="D59" s="36" t="s">
        <v>88</v>
      </c>
      <c r="E59" s="36" t="s">
        <v>83</v>
      </c>
      <c r="F59" s="37">
        <v>1682.5</v>
      </c>
      <c r="G59" s="38"/>
      <c r="H59" s="38"/>
      <c r="I59" s="38"/>
      <c r="J59" s="38"/>
      <c r="K59" s="38"/>
      <c r="L59" s="38"/>
      <c r="M59" s="39"/>
      <c r="N59" s="39"/>
      <c r="O59" s="39"/>
    </row>
    <row r="60" spans="1:15" ht="12.75" customHeight="1" hidden="1">
      <c r="A60" s="33" t="s">
        <v>81</v>
      </c>
      <c r="B60" s="35" t="s">
        <v>26</v>
      </c>
      <c r="C60" s="36" t="s">
        <v>85</v>
      </c>
      <c r="D60" s="36" t="s">
        <v>89</v>
      </c>
      <c r="E60" s="36" t="s">
        <v>83</v>
      </c>
      <c r="F60" s="37">
        <v>1695.67</v>
      </c>
      <c r="G60" s="38"/>
      <c r="H60" s="38"/>
      <c r="I60" s="38"/>
      <c r="J60" s="38"/>
      <c r="K60" s="38"/>
      <c r="L60" s="38"/>
      <c r="M60" s="39"/>
      <c r="N60" s="39"/>
      <c r="O60" s="39"/>
    </row>
    <row r="61" spans="1:15" ht="12.75" customHeight="1" hidden="1">
      <c r="A61" s="23" t="s">
        <v>90</v>
      </c>
      <c r="B61" s="24" t="s">
        <v>26</v>
      </c>
      <c r="C61" s="25" t="s">
        <v>91</v>
      </c>
      <c r="D61" s="25" t="s">
        <v>27</v>
      </c>
      <c r="E61" s="25" t="s">
        <v>27</v>
      </c>
      <c r="F61" s="26">
        <f>F62</f>
        <v>0</v>
      </c>
      <c r="G61" s="26">
        <f>G62</f>
        <v>0</v>
      </c>
      <c r="H61" s="26">
        <f>H62</f>
        <v>0</v>
      </c>
      <c r="I61" s="26">
        <f>I62</f>
        <v>0</v>
      </c>
      <c r="J61" s="26"/>
      <c r="K61" s="26"/>
      <c r="L61" s="26"/>
      <c r="M61" s="34"/>
      <c r="N61" s="34"/>
      <c r="O61" s="34"/>
    </row>
    <row r="62" spans="1:15" ht="12.75" customHeight="1" hidden="1">
      <c r="A62" s="23" t="s">
        <v>90</v>
      </c>
      <c r="B62" s="24" t="s">
        <v>26</v>
      </c>
      <c r="C62" s="25" t="s">
        <v>91</v>
      </c>
      <c r="D62" s="25" t="s">
        <v>92</v>
      </c>
      <c r="E62" s="25" t="s">
        <v>27</v>
      </c>
      <c r="F62" s="26">
        <f>SUM(F63:F64)</f>
        <v>0</v>
      </c>
      <c r="G62" s="26">
        <f>SUM(G63:G64)</f>
        <v>0</v>
      </c>
      <c r="H62" s="26">
        <f>SUM(H63:H64)</f>
        <v>0</v>
      </c>
      <c r="I62" s="26">
        <f>SUM(I63:I64)</f>
        <v>0</v>
      </c>
      <c r="J62" s="26"/>
      <c r="K62" s="26"/>
      <c r="L62" s="26"/>
      <c r="M62" s="34"/>
      <c r="N62" s="34"/>
      <c r="O62" s="34"/>
    </row>
    <row r="63" spans="1:15" ht="22.5" customHeight="1" hidden="1">
      <c r="A63" s="33" t="s">
        <v>41</v>
      </c>
      <c r="B63" s="35" t="s">
        <v>26</v>
      </c>
      <c r="C63" s="36" t="s">
        <v>91</v>
      </c>
      <c r="D63" s="36" t="s">
        <v>93</v>
      </c>
      <c r="E63" s="36" t="s">
        <v>43</v>
      </c>
      <c r="F63" s="37">
        <v>0</v>
      </c>
      <c r="G63" s="38"/>
      <c r="H63" s="38"/>
      <c r="I63" s="38"/>
      <c r="J63" s="38"/>
      <c r="K63" s="38"/>
      <c r="L63" s="38"/>
      <c r="M63" s="39"/>
      <c r="N63" s="39"/>
      <c r="O63" s="39"/>
    </row>
    <row r="64" spans="1:15" ht="22.5" customHeight="1" hidden="1">
      <c r="A64" s="33" t="s">
        <v>41</v>
      </c>
      <c r="B64" s="35" t="s">
        <v>26</v>
      </c>
      <c r="C64" s="36" t="s">
        <v>91</v>
      </c>
      <c r="D64" s="36" t="s">
        <v>94</v>
      </c>
      <c r="E64" s="36" t="s">
        <v>43</v>
      </c>
      <c r="F64" s="37">
        <v>0</v>
      </c>
      <c r="G64" s="38"/>
      <c r="H64" s="38"/>
      <c r="I64" s="38"/>
      <c r="J64" s="38"/>
      <c r="K64" s="38"/>
      <c r="L64" s="38"/>
      <c r="M64" s="39"/>
      <c r="N64" s="39"/>
      <c r="O64" s="39"/>
    </row>
    <row r="65" spans="1:15" ht="21" hidden="1">
      <c r="A65" s="23" t="s">
        <v>95</v>
      </c>
      <c r="B65" s="24" t="s">
        <v>26</v>
      </c>
      <c r="C65" s="25" t="s">
        <v>96</v>
      </c>
      <c r="D65" s="25" t="s">
        <v>27</v>
      </c>
      <c r="E65" s="25" t="s">
        <v>27</v>
      </c>
      <c r="F65" s="26">
        <f>F66+F68</f>
        <v>4933.68</v>
      </c>
      <c r="G65" s="26">
        <f>G66+G68</f>
        <v>-649</v>
      </c>
      <c r="H65" s="26">
        <f>H66+H68</f>
        <v>0</v>
      </c>
      <c r="I65" s="26">
        <f>I66+I68</f>
        <v>4682.8</v>
      </c>
      <c r="J65" s="26"/>
      <c r="K65" s="26"/>
      <c r="L65" s="26"/>
      <c r="M65" s="34"/>
      <c r="N65" s="34"/>
      <c r="O65" s="34"/>
    </row>
    <row r="66" spans="1:15" ht="42.75" customHeight="1" hidden="1">
      <c r="A66" s="23" t="s">
        <v>39</v>
      </c>
      <c r="B66" s="24" t="s">
        <v>26</v>
      </c>
      <c r="C66" s="25" t="s">
        <v>96</v>
      </c>
      <c r="D66" s="25" t="s">
        <v>40</v>
      </c>
      <c r="E66" s="25" t="s">
        <v>27</v>
      </c>
      <c r="F66" s="26">
        <f>F67</f>
        <v>4679.41</v>
      </c>
      <c r="G66" s="26">
        <f>G67</f>
        <v>-649</v>
      </c>
      <c r="H66" s="26">
        <f>H67</f>
        <v>0</v>
      </c>
      <c r="I66" s="26">
        <f>I67</f>
        <v>4682.8</v>
      </c>
      <c r="J66" s="26"/>
      <c r="K66" s="26"/>
      <c r="L66" s="26"/>
      <c r="M66" s="34"/>
      <c r="N66" s="34"/>
      <c r="O66" s="34"/>
    </row>
    <row r="67" spans="1:15" ht="12" customHeight="1" hidden="1">
      <c r="A67" s="33" t="s">
        <v>63</v>
      </c>
      <c r="B67" s="35" t="s">
        <v>26</v>
      </c>
      <c r="C67" s="36" t="s">
        <v>96</v>
      </c>
      <c r="D67" s="36" t="s">
        <v>97</v>
      </c>
      <c r="E67" s="36" t="s">
        <v>65</v>
      </c>
      <c r="F67" s="37">
        <v>4679.41</v>
      </c>
      <c r="G67" s="38">
        <v>-649</v>
      </c>
      <c r="H67" s="38"/>
      <c r="I67" s="38">
        <v>4682.8</v>
      </c>
      <c r="J67" s="38"/>
      <c r="K67" s="38"/>
      <c r="L67" s="38"/>
      <c r="M67" s="39"/>
      <c r="N67" s="39"/>
      <c r="O67" s="39"/>
    </row>
    <row r="68" spans="1:15" ht="12.75" customHeight="1" hidden="1">
      <c r="A68" s="23" t="s">
        <v>79</v>
      </c>
      <c r="B68" s="24" t="s">
        <v>26</v>
      </c>
      <c r="C68" s="25" t="s">
        <v>96</v>
      </c>
      <c r="D68" s="25" t="s">
        <v>80</v>
      </c>
      <c r="E68" s="25" t="s">
        <v>27</v>
      </c>
      <c r="F68" s="26">
        <f>F69</f>
        <v>254.27</v>
      </c>
      <c r="G68" s="26">
        <f>G69</f>
        <v>0</v>
      </c>
      <c r="H68" s="26">
        <f>H69</f>
        <v>0</v>
      </c>
      <c r="I68" s="26">
        <f>I69</f>
        <v>0</v>
      </c>
      <c r="J68" s="26"/>
      <c r="K68" s="26"/>
      <c r="L68" s="26"/>
      <c r="M68" s="34"/>
      <c r="N68" s="34"/>
      <c r="O68" s="34"/>
    </row>
    <row r="69" spans="1:15" ht="12.75" customHeight="1" hidden="1">
      <c r="A69" s="33" t="s">
        <v>98</v>
      </c>
      <c r="B69" s="35" t="s">
        <v>26</v>
      </c>
      <c r="C69" s="36" t="s">
        <v>96</v>
      </c>
      <c r="D69" s="36" t="s">
        <v>88</v>
      </c>
      <c r="E69" s="36" t="s">
        <v>99</v>
      </c>
      <c r="F69" s="37">
        <v>254.27</v>
      </c>
      <c r="G69" s="38"/>
      <c r="H69" s="38"/>
      <c r="I69" s="38"/>
      <c r="J69" s="38"/>
      <c r="K69" s="38"/>
      <c r="L69" s="38"/>
      <c r="M69" s="39"/>
      <c r="N69" s="39"/>
      <c r="O69" s="39"/>
    </row>
    <row r="70" spans="1:15" ht="12.75" customHeight="1" hidden="1">
      <c r="A70" s="23"/>
      <c r="B70" s="24"/>
      <c r="C70" s="25"/>
      <c r="D70" s="25"/>
      <c r="E70" s="25"/>
      <c r="F70" s="26"/>
      <c r="G70" s="26"/>
      <c r="H70" s="26"/>
      <c r="I70" s="26"/>
      <c r="J70" s="26"/>
      <c r="K70" s="26"/>
      <c r="L70" s="26"/>
      <c r="M70" s="34"/>
      <c r="N70" s="34"/>
      <c r="O70" s="34"/>
    </row>
    <row r="71" spans="1:15" ht="12.75" customHeight="1" hidden="1">
      <c r="A71" s="23"/>
      <c r="B71" s="24"/>
      <c r="C71" s="25"/>
      <c r="D71" s="25"/>
      <c r="E71" s="25"/>
      <c r="F71" s="26"/>
      <c r="G71" s="26"/>
      <c r="H71" s="26"/>
      <c r="I71" s="26"/>
      <c r="J71" s="26"/>
      <c r="K71" s="26"/>
      <c r="L71" s="26"/>
      <c r="M71" s="34"/>
      <c r="N71" s="34"/>
      <c r="O71" s="34"/>
    </row>
    <row r="72" spans="1:15" ht="12.75" customHeight="1" hidden="1">
      <c r="A72" s="23"/>
      <c r="B72" s="24"/>
      <c r="C72" s="25"/>
      <c r="D72" s="25"/>
      <c r="E72" s="25"/>
      <c r="F72" s="26"/>
      <c r="G72" s="26"/>
      <c r="H72" s="26"/>
      <c r="I72" s="26"/>
      <c r="J72" s="26"/>
      <c r="K72" s="26"/>
      <c r="L72" s="26"/>
      <c r="M72" s="34"/>
      <c r="N72" s="34"/>
      <c r="O72" s="34"/>
    </row>
    <row r="73" spans="1:15" ht="12.75" customHeight="1" hidden="1">
      <c r="A73" s="33"/>
      <c r="B73" s="35"/>
      <c r="C73" s="36"/>
      <c r="D73" s="36"/>
      <c r="E73" s="36"/>
      <c r="F73" s="37"/>
      <c r="G73" s="38"/>
      <c r="H73" s="38"/>
      <c r="I73" s="38"/>
      <c r="J73" s="38"/>
      <c r="K73" s="38"/>
      <c r="L73" s="38"/>
      <c r="M73" s="39"/>
      <c r="N73" s="39"/>
      <c r="O73" s="39"/>
    </row>
    <row r="74" spans="1:15" ht="12.75" customHeight="1" hidden="1">
      <c r="A74" s="23"/>
      <c r="B74" s="24"/>
      <c r="C74" s="25"/>
      <c r="D74" s="25"/>
      <c r="E74" s="25"/>
      <c r="F74" s="26"/>
      <c r="G74" s="26"/>
      <c r="H74" s="26"/>
      <c r="I74" s="26"/>
      <c r="J74" s="26"/>
      <c r="K74" s="26"/>
      <c r="L74" s="26"/>
      <c r="M74" s="34"/>
      <c r="N74" s="34"/>
      <c r="O74" s="34"/>
    </row>
    <row r="75" spans="1:15" ht="12.75" customHeight="1" hidden="1">
      <c r="A75" s="33"/>
      <c r="B75" s="35"/>
      <c r="C75" s="36"/>
      <c r="D75" s="36"/>
      <c r="E75" s="36"/>
      <c r="F75" s="37"/>
      <c r="G75" s="38"/>
      <c r="H75" s="38"/>
      <c r="I75" s="38"/>
      <c r="J75" s="38"/>
      <c r="K75" s="38"/>
      <c r="L75" s="38"/>
      <c r="M75" s="39"/>
      <c r="N75" s="39"/>
      <c r="O75" s="39"/>
    </row>
    <row r="76" spans="1:15" s="45" customFormat="1" ht="18" customHeight="1">
      <c r="A76" s="40" t="s">
        <v>100</v>
      </c>
      <c r="B76" s="41" t="s">
        <v>26</v>
      </c>
      <c r="C76" s="42" t="s">
        <v>101</v>
      </c>
      <c r="D76" s="42" t="s">
        <v>27</v>
      </c>
      <c r="E76" s="42" t="s">
        <v>27</v>
      </c>
      <c r="F76" s="43" t="e">
        <f>F77+F82+F89+F92</f>
        <v>#REF!</v>
      </c>
      <c r="G76" s="43" t="e">
        <f>G77+G82+G89+G92</f>
        <v>#REF!</v>
      </c>
      <c r="H76" s="43" t="e">
        <f>H77+H82+H89+H92</f>
        <v>#REF!</v>
      </c>
      <c r="I76" s="43" t="e">
        <f>I77+I82+I89+I92</f>
        <v>#REF!</v>
      </c>
      <c r="J76" s="43"/>
      <c r="K76" s="43"/>
      <c r="L76" s="43"/>
      <c r="M76" s="44">
        <v>38160</v>
      </c>
      <c r="N76" s="44">
        <v>37944</v>
      </c>
      <c r="O76" s="44">
        <v>45108</v>
      </c>
    </row>
    <row r="77" spans="1:15" s="47" customFormat="1" ht="12.75" customHeight="1" hidden="1">
      <c r="A77" s="23" t="s">
        <v>102</v>
      </c>
      <c r="B77" s="24" t="s">
        <v>26</v>
      </c>
      <c r="C77" s="25" t="s">
        <v>103</v>
      </c>
      <c r="D77" s="25" t="s">
        <v>27</v>
      </c>
      <c r="E77" s="25" t="s">
        <v>27</v>
      </c>
      <c r="F77" s="26">
        <f>F78+F80</f>
        <v>2076.4</v>
      </c>
      <c r="G77" s="26">
        <f>G78+G80</f>
        <v>-548.22</v>
      </c>
      <c r="H77" s="26">
        <f>H78+H80</f>
        <v>0</v>
      </c>
      <c r="I77" s="26">
        <f>I78+I80</f>
        <v>0</v>
      </c>
      <c r="J77" s="26"/>
      <c r="K77" s="26"/>
      <c r="L77" s="26"/>
      <c r="M77" s="46">
        <v>38160</v>
      </c>
      <c r="N77" s="46">
        <v>37944</v>
      </c>
      <c r="O77" s="46">
        <v>45108</v>
      </c>
    </row>
    <row r="78" spans="1:15" s="47" customFormat="1" ht="31.5" customHeight="1" hidden="1">
      <c r="A78" s="23" t="s">
        <v>104</v>
      </c>
      <c r="B78" s="24" t="s">
        <v>26</v>
      </c>
      <c r="C78" s="25" t="s">
        <v>103</v>
      </c>
      <c r="D78" s="25" t="s">
        <v>105</v>
      </c>
      <c r="E78" s="25" t="s">
        <v>27</v>
      </c>
      <c r="F78" s="26">
        <f>F79</f>
        <v>548.22</v>
      </c>
      <c r="G78" s="26">
        <f>G79</f>
        <v>-548.22</v>
      </c>
      <c r="H78" s="26">
        <f>H79</f>
        <v>0</v>
      </c>
      <c r="I78" s="26">
        <f>I79</f>
        <v>0</v>
      </c>
      <c r="J78" s="26"/>
      <c r="K78" s="26"/>
      <c r="L78" s="26"/>
      <c r="M78" s="46">
        <v>38160</v>
      </c>
      <c r="N78" s="46">
        <v>37944</v>
      </c>
      <c r="O78" s="46">
        <v>45108</v>
      </c>
    </row>
    <row r="79" spans="1:15" s="47" customFormat="1" ht="12.75" customHeight="1" hidden="1">
      <c r="A79" s="48" t="s">
        <v>81</v>
      </c>
      <c r="B79" s="49" t="s">
        <v>26</v>
      </c>
      <c r="C79" s="50" t="s">
        <v>103</v>
      </c>
      <c r="D79" s="50" t="s">
        <v>106</v>
      </c>
      <c r="E79" s="50" t="s">
        <v>83</v>
      </c>
      <c r="F79" s="51">
        <v>548.22</v>
      </c>
      <c r="G79" s="52">
        <v>-548.22</v>
      </c>
      <c r="H79" s="52"/>
      <c r="I79" s="52"/>
      <c r="J79" s="52"/>
      <c r="K79" s="52"/>
      <c r="L79" s="52"/>
      <c r="M79" s="46">
        <v>38160</v>
      </c>
      <c r="N79" s="46">
        <v>37944</v>
      </c>
      <c r="O79" s="46">
        <v>45108</v>
      </c>
    </row>
    <row r="80" spans="1:15" s="47" customFormat="1" ht="12.75" customHeight="1" hidden="1">
      <c r="A80" s="23" t="s">
        <v>107</v>
      </c>
      <c r="B80" s="24" t="s">
        <v>26</v>
      </c>
      <c r="C80" s="25" t="s">
        <v>103</v>
      </c>
      <c r="D80" s="25" t="s">
        <v>108</v>
      </c>
      <c r="E80" s="25" t="s">
        <v>27</v>
      </c>
      <c r="F80" s="26">
        <f>F81</f>
        <v>1528.18</v>
      </c>
      <c r="G80" s="26">
        <f>G81</f>
        <v>0</v>
      </c>
      <c r="H80" s="26">
        <f>H81</f>
        <v>0</v>
      </c>
      <c r="I80" s="26">
        <f>I81</f>
        <v>0</v>
      </c>
      <c r="J80" s="26"/>
      <c r="K80" s="26"/>
      <c r="L80" s="26"/>
      <c r="M80" s="46">
        <v>38160</v>
      </c>
      <c r="N80" s="46">
        <v>37944</v>
      </c>
      <c r="O80" s="46">
        <v>45108</v>
      </c>
    </row>
    <row r="81" spans="1:15" s="47" customFormat="1" ht="12.75" customHeight="1" hidden="1">
      <c r="A81" s="48" t="s">
        <v>63</v>
      </c>
      <c r="B81" s="49" t="s">
        <v>26</v>
      </c>
      <c r="C81" s="50" t="s">
        <v>103</v>
      </c>
      <c r="D81" s="50" t="s">
        <v>109</v>
      </c>
      <c r="E81" s="50" t="s">
        <v>65</v>
      </c>
      <c r="F81" s="51">
        <v>1528.18</v>
      </c>
      <c r="G81" s="52"/>
      <c r="H81" s="52"/>
      <c r="I81" s="52"/>
      <c r="J81" s="52"/>
      <c r="K81" s="52"/>
      <c r="L81" s="52"/>
      <c r="M81" s="46">
        <v>38160</v>
      </c>
      <c r="N81" s="46">
        <v>37944</v>
      </c>
      <c r="O81" s="46">
        <v>45108</v>
      </c>
    </row>
    <row r="82" spans="1:15" s="47" customFormat="1" ht="12.75" customHeight="1" hidden="1">
      <c r="A82" s="23"/>
      <c r="B82" s="24"/>
      <c r="C82" s="25"/>
      <c r="D82" s="25"/>
      <c r="E82" s="25"/>
      <c r="F82" s="26"/>
      <c r="G82" s="26"/>
      <c r="H82" s="26"/>
      <c r="I82" s="26"/>
      <c r="J82" s="26"/>
      <c r="K82" s="26"/>
      <c r="L82" s="26"/>
      <c r="M82" s="46">
        <v>38160</v>
      </c>
      <c r="N82" s="46">
        <v>37944</v>
      </c>
      <c r="O82" s="46">
        <v>45108</v>
      </c>
    </row>
    <row r="83" spans="1:15" s="47" customFormat="1" ht="12.75" customHeight="1" hidden="1">
      <c r="A83" s="23"/>
      <c r="B83" s="24"/>
      <c r="C83" s="25"/>
      <c r="D83" s="25"/>
      <c r="E83" s="25"/>
      <c r="F83" s="26"/>
      <c r="G83" s="26"/>
      <c r="H83" s="26"/>
      <c r="I83" s="26"/>
      <c r="J83" s="26"/>
      <c r="K83" s="26"/>
      <c r="L83" s="26"/>
      <c r="M83" s="46">
        <v>38160</v>
      </c>
      <c r="N83" s="46">
        <v>37944</v>
      </c>
      <c r="O83" s="46">
        <v>45108</v>
      </c>
    </row>
    <row r="84" spans="1:15" s="47" customFormat="1" ht="12.75" customHeight="1" hidden="1">
      <c r="A84" s="48"/>
      <c r="B84" s="49"/>
      <c r="C84" s="50"/>
      <c r="D84" s="50"/>
      <c r="E84" s="50"/>
      <c r="F84" s="51"/>
      <c r="G84" s="52"/>
      <c r="H84" s="52"/>
      <c r="I84" s="52"/>
      <c r="J84" s="52"/>
      <c r="K84" s="52"/>
      <c r="L84" s="52"/>
      <c r="M84" s="46">
        <v>38160</v>
      </c>
      <c r="N84" s="46">
        <v>37944</v>
      </c>
      <c r="O84" s="46">
        <v>45108</v>
      </c>
    </row>
    <row r="85" spans="1:15" s="47" customFormat="1" ht="12.75" customHeight="1" hidden="1">
      <c r="A85" s="23"/>
      <c r="B85" s="24"/>
      <c r="C85" s="25"/>
      <c r="D85" s="25"/>
      <c r="E85" s="25"/>
      <c r="F85" s="26"/>
      <c r="G85" s="26"/>
      <c r="H85" s="26"/>
      <c r="I85" s="26"/>
      <c r="J85" s="26"/>
      <c r="K85" s="26"/>
      <c r="L85" s="26"/>
      <c r="M85" s="46">
        <v>38160</v>
      </c>
      <c r="N85" s="46">
        <v>37944</v>
      </c>
      <c r="O85" s="46">
        <v>45108</v>
      </c>
    </row>
    <row r="86" spans="1:15" s="47" customFormat="1" ht="12.75" customHeight="1" hidden="1">
      <c r="A86" s="48"/>
      <c r="B86" s="49"/>
      <c r="C86" s="50"/>
      <c r="D86" s="50"/>
      <c r="E86" s="50"/>
      <c r="F86" s="51"/>
      <c r="G86" s="52"/>
      <c r="H86" s="52"/>
      <c r="I86" s="52"/>
      <c r="J86" s="52"/>
      <c r="K86" s="52"/>
      <c r="L86" s="52"/>
      <c r="M86" s="46">
        <v>38160</v>
      </c>
      <c r="N86" s="46">
        <v>37944</v>
      </c>
      <c r="O86" s="46">
        <v>45108</v>
      </c>
    </row>
    <row r="87" spans="1:15" s="47" customFormat="1" ht="12.75" customHeight="1" hidden="1">
      <c r="A87" s="23" t="s">
        <v>79</v>
      </c>
      <c r="B87" s="24" t="s">
        <v>26</v>
      </c>
      <c r="C87" s="25" t="s">
        <v>110</v>
      </c>
      <c r="D87" s="25" t="s">
        <v>80</v>
      </c>
      <c r="E87" s="25" t="s">
        <v>27</v>
      </c>
      <c r="F87" s="26">
        <f>F88</f>
        <v>630.59</v>
      </c>
      <c r="G87" s="26">
        <f>G88</f>
        <v>0</v>
      </c>
      <c r="H87" s="26">
        <f>H88</f>
        <v>0</v>
      </c>
      <c r="I87" s="26">
        <f>I88</f>
        <v>0</v>
      </c>
      <c r="J87" s="26"/>
      <c r="K87" s="26"/>
      <c r="L87" s="26"/>
      <c r="M87" s="46">
        <v>38160</v>
      </c>
      <c r="N87" s="46">
        <v>37944</v>
      </c>
      <c r="O87" s="46">
        <v>45108</v>
      </c>
    </row>
    <row r="88" spans="1:15" s="47" customFormat="1" ht="12.75" customHeight="1" hidden="1">
      <c r="A88" s="48" t="s">
        <v>81</v>
      </c>
      <c r="B88" s="49" t="s">
        <v>26</v>
      </c>
      <c r="C88" s="50" t="s">
        <v>110</v>
      </c>
      <c r="D88" s="50" t="s">
        <v>111</v>
      </c>
      <c r="E88" s="50" t="s">
        <v>83</v>
      </c>
      <c r="F88" s="51">
        <v>630.59</v>
      </c>
      <c r="G88" s="52"/>
      <c r="H88" s="52"/>
      <c r="I88" s="52"/>
      <c r="J88" s="52"/>
      <c r="K88" s="52"/>
      <c r="L88" s="52"/>
      <c r="M88" s="46">
        <v>38160</v>
      </c>
      <c r="N88" s="46">
        <v>37944</v>
      </c>
      <c r="O88" s="46">
        <v>45108</v>
      </c>
    </row>
    <row r="89" spans="1:15" s="47" customFormat="1" ht="21">
      <c r="A89" s="23" t="s">
        <v>112</v>
      </c>
      <c r="B89" s="24" t="s">
        <v>26</v>
      </c>
      <c r="C89" s="25" t="s">
        <v>113</v>
      </c>
      <c r="D89" s="25" t="s">
        <v>27</v>
      </c>
      <c r="E89" s="25" t="s">
        <v>27</v>
      </c>
      <c r="F89" s="26" t="e">
        <f>#REF!+F90</f>
        <v>#REF!</v>
      </c>
      <c r="G89" s="26" t="e">
        <f>#REF!+G90</f>
        <v>#REF!</v>
      </c>
      <c r="H89" s="26" t="e">
        <f>#REF!+H90</f>
        <v>#REF!</v>
      </c>
      <c r="I89" s="26" t="e">
        <f>#REF!+I90</f>
        <v>#REF!</v>
      </c>
      <c r="J89" s="26"/>
      <c r="K89" s="26"/>
      <c r="L89" s="26"/>
      <c r="M89" s="46">
        <v>38160</v>
      </c>
      <c r="N89" s="46">
        <v>37944</v>
      </c>
      <c r="O89" s="46">
        <v>45108</v>
      </c>
    </row>
    <row r="90" spans="1:15" s="47" customFormat="1" ht="21">
      <c r="A90" s="23" t="s">
        <v>114</v>
      </c>
      <c r="B90" s="24" t="s">
        <v>26</v>
      </c>
      <c r="C90" s="25" t="s">
        <v>113</v>
      </c>
      <c r="D90" s="25" t="s">
        <v>115</v>
      </c>
      <c r="E90" s="25" t="s">
        <v>27</v>
      </c>
      <c r="F90" s="26">
        <f>F91</f>
        <v>3876.43</v>
      </c>
      <c r="G90" s="26">
        <f>G91</f>
        <v>3300.51128</v>
      </c>
      <c r="H90" s="26">
        <f>H91</f>
        <v>0</v>
      </c>
      <c r="I90" s="26">
        <f>I91</f>
        <v>2524.3</v>
      </c>
      <c r="J90" s="26"/>
      <c r="K90" s="26"/>
      <c r="L90" s="26"/>
      <c r="M90" s="46">
        <v>38160</v>
      </c>
      <c r="N90" s="46">
        <v>37944</v>
      </c>
      <c r="O90" s="46">
        <v>45108</v>
      </c>
    </row>
    <row r="91" spans="1:15" ht="11.25" customHeight="1">
      <c r="A91" s="33" t="s">
        <v>63</v>
      </c>
      <c r="B91" s="35" t="s">
        <v>26</v>
      </c>
      <c r="C91" s="36" t="s">
        <v>113</v>
      </c>
      <c r="D91" s="36" t="s">
        <v>116</v>
      </c>
      <c r="E91" s="36" t="s">
        <v>65</v>
      </c>
      <c r="F91" s="37">
        <v>3876.43</v>
      </c>
      <c r="G91" s="38">
        <v>3300.51128</v>
      </c>
      <c r="H91" s="38"/>
      <c r="I91" s="38">
        <v>2524.3</v>
      </c>
      <c r="J91" s="38"/>
      <c r="K91" s="38"/>
      <c r="L91" s="38"/>
      <c r="M91" s="53">
        <v>38160</v>
      </c>
      <c r="N91" s="53">
        <v>37944</v>
      </c>
      <c r="O91" s="54">
        <v>45108</v>
      </c>
    </row>
    <row r="92" spans="1:15" ht="12.75" customHeight="1" hidden="1">
      <c r="A92" s="23"/>
      <c r="B92" s="24"/>
      <c r="C92" s="25"/>
      <c r="D92" s="25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55"/>
    </row>
    <row r="93" spans="1:15" ht="12.75" customHeight="1" hidden="1">
      <c r="A93" s="23"/>
      <c r="B93" s="24"/>
      <c r="C93" s="25"/>
      <c r="D93" s="25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55"/>
    </row>
    <row r="94" spans="1:15" ht="12.75" customHeight="1" hidden="1">
      <c r="A94" s="33"/>
      <c r="B94" s="35"/>
      <c r="C94" s="36"/>
      <c r="D94" s="36"/>
      <c r="E94" s="36"/>
      <c r="F94" s="37"/>
      <c r="G94" s="38"/>
      <c r="H94" s="38"/>
      <c r="I94" s="38"/>
      <c r="J94" s="38"/>
      <c r="K94" s="38"/>
      <c r="L94" s="38"/>
      <c r="M94" s="38"/>
      <c r="N94" s="38"/>
      <c r="O94" s="56"/>
    </row>
    <row r="95" spans="1:15" ht="12.75" customHeight="1" hidden="1">
      <c r="A95" s="23"/>
      <c r="B95" s="24"/>
      <c r="C95" s="25"/>
      <c r="D95" s="25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55"/>
    </row>
    <row r="96" spans="1:15" ht="12.75" customHeight="1" hidden="1">
      <c r="A96" s="33"/>
      <c r="B96" s="35"/>
      <c r="C96" s="36"/>
      <c r="D96" s="36"/>
      <c r="E96" s="36"/>
      <c r="F96" s="37"/>
      <c r="G96" s="38"/>
      <c r="H96" s="38"/>
      <c r="I96" s="38"/>
      <c r="J96" s="38"/>
      <c r="K96" s="38"/>
      <c r="L96" s="38"/>
      <c r="M96" s="38"/>
      <c r="N96" s="38"/>
      <c r="O96" s="56"/>
    </row>
    <row r="97" spans="1:15" ht="31.5" hidden="1">
      <c r="A97" s="23" t="s">
        <v>117</v>
      </c>
      <c r="B97" s="24" t="s">
        <v>26</v>
      </c>
      <c r="C97" s="25" t="s">
        <v>118</v>
      </c>
      <c r="D97" s="25" t="s">
        <v>27</v>
      </c>
      <c r="E97" s="25" t="s">
        <v>27</v>
      </c>
      <c r="F97" s="26" t="e">
        <f>F98+F103</f>
        <v>#REF!</v>
      </c>
      <c r="G97" s="26" t="e">
        <f>G98+G103</f>
        <v>#REF!</v>
      </c>
      <c r="H97" s="26" t="e">
        <f>H98+H103</f>
        <v>#REF!</v>
      </c>
      <c r="I97" s="26" t="e">
        <f>I98+I103</f>
        <v>#REF!</v>
      </c>
      <c r="J97" s="26"/>
      <c r="K97" s="26"/>
      <c r="L97" s="26"/>
      <c r="M97" s="26"/>
      <c r="N97" s="26"/>
      <c r="O97" s="55"/>
    </row>
    <row r="98" spans="1:15" ht="12.75" hidden="1">
      <c r="A98" s="23" t="s">
        <v>119</v>
      </c>
      <c r="B98" s="24" t="s">
        <v>26</v>
      </c>
      <c r="C98" s="25" t="s">
        <v>120</v>
      </c>
      <c r="D98" s="25" t="s">
        <v>27</v>
      </c>
      <c r="E98" s="25" t="s">
        <v>27</v>
      </c>
      <c r="F98" s="26" t="e">
        <f>#REF!+#REF!+#REF!+F101</f>
        <v>#REF!</v>
      </c>
      <c r="G98" s="26" t="e">
        <f>#REF!+#REF!+#REF!+G101</f>
        <v>#REF!</v>
      </c>
      <c r="H98" s="26" t="e">
        <f>#REF!+#REF!+#REF!+H101</f>
        <v>#REF!</v>
      </c>
      <c r="I98" s="26" t="e">
        <f>#REF!+#REF!+#REF!+I101</f>
        <v>#REF!</v>
      </c>
      <c r="J98" s="26"/>
      <c r="K98" s="26"/>
      <c r="L98" s="26"/>
      <c r="M98" s="26"/>
      <c r="N98" s="26"/>
      <c r="O98" s="55"/>
    </row>
    <row r="99" spans="1:15" ht="19.5" customHeight="1" hidden="1">
      <c r="A99" s="23" t="s">
        <v>104</v>
      </c>
      <c r="B99" s="24" t="s">
        <v>26</v>
      </c>
      <c r="C99" s="25" t="s">
        <v>120</v>
      </c>
      <c r="D99" s="25" t="s">
        <v>105</v>
      </c>
      <c r="E99" s="25" t="s">
        <v>27</v>
      </c>
      <c r="F99" s="26">
        <f>F100</f>
        <v>5121.36</v>
      </c>
      <c r="G99" s="26">
        <f>G100</f>
        <v>0</v>
      </c>
      <c r="H99" s="26">
        <f>H100</f>
        <v>0</v>
      </c>
      <c r="I99" s="26">
        <f>I100</f>
        <v>352.3</v>
      </c>
      <c r="J99" s="26"/>
      <c r="K99" s="26"/>
      <c r="L99" s="26"/>
      <c r="M99" s="26"/>
      <c r="N99" s="26"/>
      <c r="O99" s="55"/>
    </row>
    <row r="100" spans="1:15" ht="12.75" hidden="1">
      <c r="A100" s="33" t="s">
        <v>81</v>
      </c>
      <c r="B100" s="35" t="s">
        <v>26</v>
      </c>
      <c r="C100" s="36" t="s">
        <v>120</v>
      </c>
      <c r="D100" s="36" t="s">
        <v>106</v>
      </c>
      <c r="E100" s="36" t="s">
        <v>83</v>
      </c>
      <c r="F100" s="37">
        <v>5121.36</v>
      </c>
      <c r="G100" s="38"/>
      <c r="H100" s="38"/>
      <c r="I100" s="38">
        <v>352.3</v>
      </c>
      <c r="J100" s="38"/>
      <c r="K100" s="38"/>
      <c r="L100" s="38"/>
      <c r="M100" s="38"/>
      <c r="N100" s="38"/>
      <c r="O100" s="56"/>
    </row>
    <row r="101" spans="1:15" ht="31.5" customHeight="1" hidden="1">
      <c r="A101" s="23" t="s">
        <v>121</v>
      </c>
      <c r="B101" s="24" t="s">
        <v>26</v>
      </c>
      <c r="C101" s="25" t="s">
        <v>120</v>
      </c>
      <c r="D101" s="25" t="s">
        <v>122</v>
      </c>
      <c r="E101" s="25" t="s">
        <v>27</v>
      </c>
      <c r="F101" s="26">
        <f>F102</f>
        <v>186.9</v>
      </c>
      <c r="G101" s="26">
        <f>G102</f>
        <v>0</v>
      </c>
      <c r="H101" s="26">
        <f>H102</f>
        <v>0</v>
      </c>
      <c r="I101" s="26">
        <f>I102</f>
        <v>0</v>
      </c>
      <c r="J101" s="26"/>
      <c r="K101" s="26"/>
      <c r="L101" s="26"/>
      <c r="M101" s="26"/>
      <c r="N101" s="26"/>
      <c r="O101" s="55"/>
    </row>
    <row r="102" spans="1:15" ht="12.75" customHeight="1" hidden="1">
      <c r="A102" s="33" t="s">
        <v>63</v>
      </c>
      <c r="B102" s="35" t="s">
        <v>26</v>
      </c>
      <c r="C102" s="36" t="s">
        <v>120</v>
      </c>
      <c r="D102" s="36" t="s">
        <v>123</v>
      </c>
      <c r="E102" s="36" t="s">
        <v>65</v>
      </c>
      <c r="F102" s="37">
        <v>186.9</v>
      </c>
      <c r="G102" s="38"/>
      <c r="H102" s="38"/>
      <c r="I102" s="38"/>
      <c r="J102" s="38"/>
      <c r="K102" s="38"/>
      <c r="L102" s="38"/>
      <c r="M102" s="38"/>
      <c r="N102" s="38"/>
      <c r="O102" s="56"/>
    </row>
    <row r="103" spans="1:15" ht="12.75" customHeight="1" hidden="1">
      <c r="A103" s="23"/>
      <c r="B103" s="24"/>
      <c r="C103" s="25"/>
      <c r="D103" s="25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55"/>
    </row>
    <row r="104" spans="1:15" ht="12.75" customHeight="1" hidden="1">
      <c r="A104" s="23"/>
      <c r="B104" s="24"/>
      <c r="C104" s="25"/>
      <c r="D104" s="25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55"/>
    </row>
    <row r="105" spans="1:15" ht="12.75" customHeight="1" hidden="1">
      <c r="A105" s="33"/>
      <c r="B105" s="35"/>
      <c r="C105" s="36"/>
      <c r="D105" s="36"/>
      <c r="E105" s="36"/>
      <c r="F105" s="37"/>
      <c r="G105" s="38"/>
      <c r="H105" s="38"/>
      <c r="I105" s="38"/>
      <c r="J105" s="38"/>
      <c r="K105" s="38"/>
      <c r="L105" s="38"/>
      <c r="M105" s="38"/>
      <c r="N105" s="38"/>
      <c r="O105" s="56"/>
    </row>
    <row r="106" spans="1:15" ht="12.75" customHeight="1" hidden="1">
      <c r="A106" s="23"/>
      <c r="B106" s="24"/>
      <c r="C106" s="25"/>
      <c r="D106" s="25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55"/>
    </row>
    <row r="107" spans="1:15" ht="12.75" customHeight="1" hidden="1">
      <c r="A107" s="33"/>
      <c r="B107" s="35"/>
      <c r="C107" s="36"/>
      <c r="D107" s="36"/>
      <c r="E107" s="36"/>
      <c r="F107" s="37"/>
      <c r="G107" s="38"/>
      <c r="H107" s="38"/>
      <c r="I107" s="38"/>
      <c r="J107" s="38"/>
      <c r="K107" s="38"/>
      <c r="L107" s="38"/>
      <c r="M107" s="38"/>
      <c r="N107" s="38"/>
      <c r="O107" s="56"/>
    </row>
    <row r="108" spans="1:15" ht="21" hidden="1">
      <c r="A108" s="23" t="s">
        <v>124</v>
      </c>
      <c r="B108" s="24" t="s">
        <v>26</v>
      </c>
      <c r="C108" s="25" t="s">
        <v>125</v>
      </c>
      <c r="D108" s="25" t="s">
        <v>27</v>
      </c>
      <c r="E108" s="25" t="s">
        <v>27</v>
      </c>
      <c r="F108" s="26">
        <f>F109</f>
        <v>22855.51</v>
      </c>
      <c r="G108" s="26">
        <f>G109</f>
        <v>0</v>
      </c>
      <c r="H108" s="26">
        <f>H109</f>
        <v>0</v>
      </c>
      <c r="I108" s="26">
        <f>I109</f>
        <v>19084</v>
      </c>
      <c r="J108" s="26"/>
      <c r="K108" s="26"/>
      <c r="L108" s="26"/>
      <c r="M108" s="26"/>
      <c r="N108" s="26"/>
      <c r="O108" s="55"/>
    </row>
    <row r="109" spans="1:15" ht="12.75" hidden="1">
      <c r="A109" s="23" t="s">
        <v>126</v>
      </c>
      <c r="B109" s="24" t="s">
        <v>26</v>
      </c>
      <c r="C109" s="25" t="s">
        <v>127</v>
      </c>
      <c r="D109" s="25" t="s">
        <v>27</v>
      </c>
      <c r="E109" s="25" t="s">
        <v>27</v>
      </c>
      <c r="F109" s="26">
        <f aca="true" t="shared" si="3" ref="F109:I110">F110</f>
        <v>22855.51</v>
      </c>
      <c r="G109" s="26">
        <f t="shared" si="3"/>
        <v>0</v>
      </c>
      <c r="H109" s="26">
        <f t="shared" si="3"/>
        <v>0</v>
      </c>
      <c r="I109" s="26">
        <f t="shared" si="3"/>
        <v>19084</v>
      </c>
      <c r="J109" s="26"/>
      <c r="K109" s="26"/>
      <c r="L109" s="26"/>
      <c r="M109" s="26"/>
      <c r="N109" s="26"/>
      <c r="O109" s="55"/>
    </row>
    <row r="110" spans="1:15" ht="21" hidden="1">
      <c r="A110" s="23" t="s">
        <v>128</v>
      </c>
      <c r="B110" s="24" t="s">
        <v>26</v>
      </c>
      <c r="C110" s="25" t="s">
        <v>127</v>
      </c>
      <c r="D110" s="25" t="s">
        <v>129</v>
      </c>
      <c r="E110" s="25" t="s">
        <v>27</v>
      </c>
      <c r="F110" s="26">
        <f t="shared" si="3"/>
        <v>22855.51</v>
      </c>
      <c r="G110" s="26">
        <f t="shared" si="3"/>
        <v>0</v>
      </c>
      <c r="H110" s="26">
        <f t="shared" si="3"/>
        <v>0</v>
      </c>
      <c r="I110" s="26">
        <f t="shared" si="3"/>
        <v>19084</v>
      </c>
      <c r="J110" s="26"/>
      <c r="K110" s="26"/>
      <c r="L110" s="26"/>
      <c r="M110" s="26"/>
      <c r="N110" s="26"/>
      <c r="O110" s="55"/>
    </row>
    <row r="111" spans="1:15" ht="22.5" hidden="1">
      <c r="A111" s="33" t="s">
        <v>63</v>
      </c>
      <c r="B111" s="35" t="s">
        <v>26</v>
      </c>
      <c r="C111" s="36" t="s">
        <v>127</v>
      </c>
      <c r="D111" s="36" t="s">
        <v>130</v>
      </c>
      <c r="E111" s="36" t="s">
        <v>65</v>
      </c>
      <c r="F111" s="37">
        <v>22855.51</v>
      </c>
      <c r="G111" s="38"/>
      <c r="H111" s="38"/>
      <c r="I111" s="38">
        <v>19084</v>
      </c>
      <c r="J111" s="38"/>
      <c r="K111" s="38"/>
      <c r="L111" s="38"/>
      <c r="M111" s="38"/>
      <c r="N111" s="38"/>
      <c r="O111" s="56"/>
    </row>
    <row r="112" spans="1:15" ht="12.75" hidden="1">
      <c r="A112" s="23" t="s">
        <v>131</v>
      </c>
      <c r="B112" s="24" t="s">
        <v>26</v>
      </c>
      <c r="C112" s="25" t="s">
        <v>132</v>
      </c>
      <c r="D112" s="25" t="s">
        <v>27</v>
      </c>
      <c r="E112" s="25" t="s">
        <v>27</v>
      </c>
      <c r="F112" s="26" t="e">
        <f>F113+F115+#REF!+#REF!</f>
        <v>#REF!</v>
      </c>
      <c r="G112" s="26" t="e">
        <f>G113+G115+#REF!+#REF!</f>
        <v>#REF!</v>
      </c>
      <c r="H112" s="26" t="e">
        <f>H113+H115+#REF!+#REF!</f>
        <v>#REF!</v>
      </c>
      <c r="I112" s="26" t="e">
        <f>I113+I115+#REF!+#REF!</f>
        <v>#REF!</v>
      </c>
      <c r="J112" s="26"/>
      <c r="K112" s="26"/>
      <c r="L112" s="26"/>
      <c r="M112" s="26"/>
      <c r="N112" s="26"/>
      <c r="O112" s="55"/>
    </row>
    <row r="113" spans="1:15" ht="21" hidden="1">
      <c r="A113" s="23" t="s">
        <v>128</v>
      </c>
      <c r="B113" s="24" t="s">
        <v>26</v>
      </c>
      <c r="C113" s="25" t="s">
        <v>132</v>
      </c>
      <c r="D113" s="25" t="s">
        <v>129</v>
      </c>
      <c r="E113" s="25" t="s">
        <v>27</v>
      </c>
      <c r="F113" s="26">
        <f>F114</f>
        <v>24333.95</v>
      </c>
      <c r="G113" s="26">
        <f>G114</f>
        <v>-2500</v>
      </c>
      <c r="H113" s="26">
        <f>H114</f>
        <v>226.2</v>
      </c>
      <c r="I113" s="26">
        <f>I114</f>
        <v>21963.7</v>
      </c>
      <c r="J113" s="26"/>
      <c r="K113" s="26"/>
      <c r="L113" s="26"/>
      <c r="M113" s="26"/>
      <c r="N113" s="26"/>
      <c r="O113" s="55"/>
    </row>
    <row r="114" spans="1:15" ht="22.5" hidden="1">
      <c r="A114" s="33" t="s">
        <v>63</v>
      </c>
      <c r="B114" s="35" t="s">
        <v>26</v>
      </c>
      <c r="C114" s="36" t="s">
        <v>132</v>
      </c>
      <c r="D114" s="36" t="s">
        <v>130</v>
      </c>
      <c r="E114" s="36" t="s">
        <v>65</v>
      </c>
      <c r="F114" s="37">
        <v>24333.95</v>
      </c>
      <c r="G114" s="38">
        <v>-2500</v>
      </c>
      <c r="H114" s="38">
        <v>226.2</v>
      </c>
      <c r="I114" s="38">
        <v>21963.7</v>
      </c>
      <c r="J114" s="38"/>
      <c r="K114" s="38"/>
      <c r="L114" s="38"/>
      <c r="M114" s="38"/>
      <c r="N114" s="38"/>
      <c r="O114" s="56"/>
    </row>
    <row r="115" spans="1:15" ht="12.75" hidden="1">
      <c r="A115" s="23" t="s">
        <v>133</v>
      </c>
      <c r="B115" s="24" t="s">
        <v>26</v>
      </c>
      <c r="C115" s="25" t="s">
        <v>132</v>
      </c>
      <c r="D115" s="25" t="s">
        <v>134</v>
      </c>
      <c r="E115" s="25" t="s">
        <v>27</v>
      </c>
      <c r="F115" s="26">
        <f>F116</f>
        <v>7998.19</v>
      </c>
      <c r="G115" s="26">
        <f>G116</f>
        <v>-900</v>
      </c>
      <c r="H115" s="26">
        <f>H116</f>
        <v>0</v>
      </c>
      <c r="I115" s="26">
        <f>I116</f>
        <v>7636.2</v>
      </c>
      <c r="J115" s="26"/>
      <c r="K115" s="26"/>
      <c r="L115" s="26"/>
      <c r="M115" s="26"/>
      <c r="N115" s="26"/>
      <c r="O115" s="55"/>
    </row>
    <row r="116" spans="1:15" ht="22.5" hidden="1">
      <c r="A116" s="33" t="s">
        <v>63</v>
      </c>
      <c r="B116" s="35" t="s">
        <v>26</v>
      </c>
      <c r="C116" s="36" t="s">
        <v>132</v>
      </c>
      <c r="D116" s="36" t="s">
        <v>135</v>
      </c>
      <c r="E116" s="36" t="s">
        <v>65</v>
      </c>
      <c r="F116" s="37">
        <v>7998.19</v>
      </c>
      <c r="G116" s="38">
        <v>-900</v>
      </c>
      <c r="H116" s="38"/>
      <c r="I116" s="38">
        <v>7636.2</v>
      </c>
      <c r="J116" s="38"/>
      <c r="K116" s="38"/>
      <c r="L116" s="38"/>
      <c r="M116" s="38"/>
      <c r="N116" s="38"/>
      <c r="O116" s="56"/>
    </row>
    <row r="117" spans="1:15" ht="17.25" customHeight="1">
      <c r="A117" s="57" t="s">
        <v>136</v>
      </c>
      <c r="B117" s="58" t="s">
        <v>137</v>
      </c>
      <c r="C117" s="59" t="s">
        <v>27</v>
      </c>
      <c r="D117" s="59" t="s">
        <v>27</v>
      </c>
      <c r="E117" s="59" t="s">
        <v>27</v>
      </c>
      <c r="F117" s="60" t="e">
        <f>F118+F127+#REF!</f>
        <v>#REF!</v>
      </c>
      <c r="G117" s="60" t="e">
        <f>G118+G127+#REF!</f>
        <v>#REF!</v>
      </c>
      <c r="H117" s="60" t="e">
        <f>H118+H127+#REF!</f>
        <v>#REF!</v>
      </c>
      <c r="I117" s="60" t="e">
        <f>I118+I127+#REF!</f>
        <v>#REF!</v>
      </c>
      <c r="J117" s="60"/>
      <c r="K117" s="60"/>
      <c r="L117" s="60"/>
      <c r="M117" s="61">
        <f>M123</f>
        <v>10205.4</v>
      </c>
      <c r="N117" s="61">
        <f>N123</f>
        <v>11093.1</v>
      </c>
      <c r="O117" s="61">
        <f>O123</f>
        <v>12058</v>
      </c>
    </row>
    <row r="118" spans="1:15" ht="12.75" customHeight="1" hidden="1">
      <c r="A118" s="23" t="s">
        <v>35</v>
      </c>
      <c r="B118" s="24" t="s">
        <v>137</v>
      </c>
      <c r="C118" s="25" t="s">
        <v>36</v>
      </c>
      <c r="D118" s="25" t="s">
        <v>27</v>
      </c>
      <c r="E118" s="25" t="s">
        <v>27</v>
      </c>
      <c r="F118" s="26">
        <f aca="true" t="shared" si="4" ref="F118:I120">F119</f>
        <v>239.15</v>
      </c>
      <c r="G118" s="26">
        <f t="shared" si="4"/>
        <v>0</v>
      </c>
      <c r="H118" s="26">
        <f t="shared" si="4"/>
        <v>0</v>
      </c>
      <c r="I118" s="26">
        <f t="shared" si="4"/>
        <v>0</v>
      </c>
      <c r="J118" s="26"/>
      <c r="K118" s="26"/>
      <c r="L118" s="26"/>
      <c r="M118" s="26"/>
      <c r="N118" s="26"/>
      <c r="O118" s="55"/>
    </row>
    <row r="119" spans="1:15" ht="12.75" customHeight="1" hidden="1">
      <c r="A119" s="23" t="s">
        <v>55</v>
      </c>
      <c r="B119" s="24" t="s">
        <v>137</v>
      </c>
      <c r="C119" s="25" t="s">
        <v>56</v>
      </c>
      <c r="D119" s="25" t="s">
        <v>27</v>
      </c>
      <c r="E119" s="25" t="s">
        <v>27</v>
      </c>
      <c r="F119" s="26">
        <f t="shared" si="4"/>
        <v>239.15</v>
      </c>
      <c r="G119" s="26">
        <f t="shared" si="4"/>
        <v>0</v>
      </c>
      <c r="H119" s="26">
        <f t="shared" si="4"/>
        <v>0</v>
      </c>
      <c r="I119" s="26">
        <f t="shared" si="4"/>
        <v>0</v>
      </c>
      <c r="J119" s="26"/>
      <c r="K119" s="26"/>
      <c r="L119" s="26"/>
      <c r="M119" s="26"/>
      <c r="N119" s="26"/>
      <c r="O119" s="55"/>
    </row>
    <row r="120" spans="1:15" ht="31.5" customHeight="1" hidden="1">
      <c r="A120" s="23" t="s">
        <v>57</v>
      </c>
      <c r="B120" s="24" t="s">
        <v>137</v>
      </c>
      <c r="C120" s="25" t="s">
        <v>56</v>
      </c>
      <c r="D120" s="25" t="s">
        <v>58</v>
      </c>
      <c r="E120" s="25" t="s">
        <v>27</v>
      </c>
      <c r="F120" s="26">
        <f t="shared" si="4"/>
        <v>239.15</v>
      </c>
      <c r="G120" s="26">
        <f t="shared" si="4"/>
        <v>0</v>
      </c>
      <c r="H120" s="26">
        <f t="shared" si="4"/>
        <v>0</v>
      </c>
      <c r="I120" s="26">
        <f t="shared" si="4"/>
        <v>0</v>
      </c>
      <c r="J120" s="26"/>
      <c r="K120" s="26"/>
      <c r="L120" s="26"/>
      <c r="M120" s="26"/>
      <c r="N120" s="26"/>
      <c r="O120" s="55"/>
    </row>
    <row r="121" spans="1:15" ht="22.5" customHeight="1" hidden="1">
      <c r="A121" s="62" t="s">
        <v>41</v>
      </c>
      <c r="B121" s="63" t="s">
        <v>137</v>
      </c>
      <c r="C121" s="64" t="s">
        <v>56</v>
      </c>
      <c r="D121" s="64" t="s">
        <v>59</v>
      </c>
      <c r="E121" s="64" t="s">
        <v>43</v>
      </c>
      <c r="F121" s="65">
        <v>239.15</v>
      </c>
      <c r="G121" s="66"/>
      <c r="H121" s="66"/>
      <c r="I121" s="66"/>
      <c r="J121" s="66"/>
      <c r="K121" s="66"/>
      <c r="L121" s="66"/>
      <c r="M121" s="66"/>
      <c r="N121" s="66"/>
      <c r="O121" s="67"/>
    </row>
    <row r="122" spans="1:15" ht="12.75">
      <c r="A122" s="23" t="s">
        <v>28</v>
      </c>
      <c r="B122" s="24"/>
      <c r="C122" s="25"/>
      <c r="D122" s="25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55"/>
    </row>
    <row r="123" spans="1:15" ht="12.75">
      <c r="A123" s="28" t="s">
        <v>138</v>
      </c>
      <c r="B123" s="68"/>
      <c r="C123" s="69"/>
      <c r="D123" s="69"/>
      <c r="E123" s="69"/>
      <c r="F123" s="31"/>
      <c r="G123" s="31"/>
      <c r="H123" s="31"/>
      <c r="I123" s="31"/>
      <c r="J123" s="31"/>
      <c r="K123" s="31"/>
      <c r="L123" s="31"/>
      <c r="M123" s="32">
        <f>M124+M125</f>
        <v>10205.4</v>
      </c>
      <c r="N123" s="32">
        <f>N124+N125</f>
        <v>11093.1</v>
      </c>
      <c r="O123" s="32">
        <f>O124+O125</f>
        <v>12058</v>
      </c>
    </row>
    <row r="124" spans="1:15" ht="45">
      <c r="A124" s="33" t="s">
        <v>30</v>
      </c>
      <c r="B124" s="143" t="s">
        <v>139</v>
      </c>
      <c r="C124" s="144"/>
      <c r="D124" s="144"/>
      <c r="E124" s="145"/>
      <c r="F124" s="70"/>
      <c r="G124" s="71"/>
      <c r="H124" s="71"/>
      <c r="I124" s="71"/>
      <c r="J124" s="71"/>
      <c r="K124" s="71"/>
      <c r="L124" s="71"/>
      <c r="M124" s="27">
        <v>10205.4</v>
      </c>
      <c r="N124" s="27">
        <v>11093.1</v>
      </c>
      <c r="O124" s="72">
        <v>12058</v>
      </c>
    </row>
    <row r="125" spans="1:20" ht="45">
      <c r="A125" s="33" t="s">
        <v>32</v>
      </c>
      <c r="B125" s="143" t="s">
        <v>140</v>
      </c>
      <c r="C125" s="144"/>
      <c r="D125" s="144"/>
      <c r="E125" s="145"/>
      <c r="F125" s="70"/>
      <c r="G125" s="71"/>
      <c r="H125" s="71"/>
      <c r="I125" s="71"/>
      <c r="J125" s="71"/>
      <c r="K125" s="71"/>
      <c r="L125" s="71"/>
      <c r="M125" s="27">
        <v>0</v>
      </c>
      <c r="N125" s="27">
        <v>0</v>
      </c>
      <c r="O125" s="72">
        <v>0</v>
      </c>
      <c r="Q125" s="73"/>
      <c r="R125" s="73"/>
      <c r="S125" s="73"/>
      <c r="T125" s="74"/>
    </row>
    <row r="126" spans="1:15" ht="12.75">
      <c r="A126" s="28" t="s">
        <v>34</v>
      </c>
      <c r="B126" s="75"/>
      <c r="C126" s="76"/>
      <c r="D126" s="76"/>
      <c r="E126" s="76"/>
      <c r="F126" s="31"/>
      <c r="G126" s="31"/>
      <c r="H126" s="31"/>
      <c r="I126" s="31"/>
      <c r="J126" s="31"/>
      <c r="K126" s="31"/>
      <c r="L126" s="31"/>
      <c r="M126" s="32">
        <f>M127</f>
        <v>10205.37</v>
      </c>
      <c r="N126" s="32">
        <f>N127</f>
        <v>11093.14</v>
      </c>
      <c r="O126" s="32">
        <f>O127</f>
        <v>12058</v>
      </c>
    </row>
    <row r="127" spans="1:15" ht="21">
      <c r="A127" s="77" t="s">
        <v>124</v>
      </c>
      <c r="B127" s="78" t="s">
        <v>137</v>
      </c>
      <c r="C127" s="79" t="s">
        <v>125</v>
      </c>
      <c r="D127" s="79" t="s">
        <v>27</v>
      </c>
      <c r="E127" s="79" t="s">
        <v>27</v>
      </c>
      <c r="F127" s="80" t="e">
        <f>F128+F131+F140+F143+F148</f>
        <v>#REF!</v>
      </c>
      <c r="G127" s="80" t="e">
        <f>G128+G131+G140+G143+G148</f>
        <v>#REF!</v>
      </c>
      <c r="H127" s="80" t="e">
        <f>H128+H131+H140+H143+H148</f>
        <v>#REF!</v>
      </c>
      <c r="I127" s="80" t="e">
        <f>I128+I131+I140+I143+I148</f>
        <v>#REF!</v>
      </c>
      <c r="J127" s="80"/>
      <c r="K127" s="80"/>
      <c r="L127" s="80"/>
      <c r="M127" s="81">
        <f>M131+M128+M143+M148</f>
        <v>10205.37</v>
      </c>
      <c r="N127" s="81">
        <f>N131+N128+N143+N148</f>
        <v>11093.14</v>
      </c>
      <c r="O127" s="81">
        <f>O131+O128+O143+O148</f>
        <v>12058</v>
      </c>
    </row>
    <row r="128" spans="1:15" ht="12.75">
      <c r="A128" s="82" t="s">
        <v>126</v>
      </c>
      <c r="B128" s="83" t="s">
        <v>137</v>
      </c>
      <c r="C128" s="84" t="s">
        <v>127</v>
      </c>
      <c r="D128" s="84" t="s">
        <v>27</v>
      </c>
      <c r="E128" s="84" t="s">
        <v>27</v>
      </c>
      <c r="F128" s="85">
        <f aca="true" t="shared" si="5" ref="F128:I129">F129</f>
        <v>22855.51</v>
      </c>
      <c r="G128" s="85">
        <f t="shared" si="5"/>
        <v>0</v>
      </c>
      <c r="H128" s="85">
        <f t="shared" si="5"/>
        <v>0</v>
      </c>
      <c r="I128" s="85">
        <f t="shared" si="5"/>
        <v>19084</v>
      </c>
      <c r="J128" s="85"/>
      <c r="K128" s="85"/>
      <c r="L128" s="85"/>
      <c r="M128" s="86">
        <v>1076.8</v>
      </c>
      <c r="N128" s="86">
        <v>1170.5</v>
      </c>
      <c r="O128" s="87">
        <v>1272.3</v>
      </c>
    </row>
    <row r="129" spans="1:15" ht="21">
      <c r="A129" s="23" t="s">
        <v>128</v>
      </c>
      <c r="B129" s="24" t="s">
        <v>137</v>
      </c>
      <c r="C129" s="25" t="s">
        <v>127</v>
      </c>
      <c r="D129" s="25" t="s">
        <v>129</v>
      </c>
      <c r="E129" s="25" t="s">
        <v>27</v>
      </c>
      <c r="F129" s="26">
        <f t="shared" si="5"/>
        <v>22855.51</v>
      </c>
      <c r="G129" s="26">
        <f t="shared" si="5"/>
        <v>0</v>
      </c>
      <c r="H129" s="26">
        <f t="shared" si="5"/>
        <v>0</v>
      </c>
      <c r="I129" s="26">
        <f t="shared" si="5"/>
        <v>19084</v>
      </c>
      <c r="J129" s="26"/>
      <c r="K129" s="26"/>
      <c r="L129" s="26"/>
      <c r="M129" s="27">
        <v>1076.8</v>
      </c>
      <c r="N129" s="27">
        <v>1170.5</v>
      </c>
      <c r="O129" s="72">
        <v>1272.3</v>
      </c>
    </row>
    <row r="130" spans="1:15" s="90" customFormat="1" ht="22.5">
      <c r="A130" s="33" t="s">
        <v>63</v>
      </c>
      <c r="B130" s="35" t="s">
        <v>137</v>
      </c>
      <c r="C130" s="36" t="s">
        <v>127</v>
      </c>
      <c r="D130" s="36" t="s">
        <v>130</v>
      </c>
      <c r="E130" s="36" t="s">
        <v>65</v>
      </c>
      <c r="F130" s="37">
        <v>22855.51</v>
      </c>
      <c r="G130" s="38"/>
      <c r="H130" s="38"/>
      <c r="I130" s="38">
        <v>19084</v>
      </c>
      <c r="J130" s="38"/>
      <c r="K130" s="38"/>
      <c r="L130" s="38"/>
      <c r="M130" s="88">
        <v>1076.8</v>
      </c>
      <c r="N130" s="88">
        <v>1170.5</v>
      </c>
      <c r="O130" s="89">
        <v>1272.3</v>
      </c>
    </row>
    <row r="131" spans="1:15" ht="12.75">
      <c r="A131" s="82" t="s">
        <v>131</v>
      </c>
      <c r="B131" s="83" t="s">
        <v>137</v>
      </c>
      <c r="C131" s="84" t="s">
        <v>132</v>
      </c>
      <c r="D131" s="84" t="s">
        <v>27</v>
      </c>
      <c r="E131" s="84" t="s">
        <v>27</v>
      </c>
      <c r="F131" s="85">
        <f>F132+F134+F136+F138</f>
        <v>37029.5</v>
      </c>
      <c r="G131" s="85">
        <f>G132+G134+G136+G138</f>
        <v>-4000</v>
      </c>
      <c r="H131" s="85">
        <f>H132+H134+H136+H138</f>
        <v>273.2</v>
      </c>
      <c r="I131" s="85">
        <f>I132+I134+I136+I138</f>
        <v>34181.9</v>
      </c>
      <c r="J131" s="85"/>
      <c r="K131" s="85"/>
      <c r="L131" s="85"/>
      <c r="M131" s="86">
        <f>M132+M134+M136</f>
        <v>6833.070000000001</v>
      </c>
      <c r="N131" s="86">
        <f>N132+N134+N136</f>
        <v>7427.3</v>
      </c>
      <c r="O131" s="86">
        <f>O132+O134+O136</f>
        <v>8073.400000000001</v>
      </c>
    </row>
    <row r="132" spans="1:15" ht="21">
      <c r="A132" s="23" t="s">
        <v>128</v>
      </c>
      <c r="B132" s="24" t="s">
        <v>137</v>
      </c>
      <c r="C132" s="25" t="s">
        <v>132</v>
      </c>
      <c r="D132" s="25" t="s">
        <v>129</v>
      </c>
      <c r="E132" s="25" t="s">
        <v>27</v>
      </c>
      <c r="F132" s="26">
        <f>F133</f>
        <v>24333.95</v>
      </c>
      <c r="G132" s="26">
        <f>G133</f>
        <v>-2500</v>
      </c>
      <c r="H132" s="26">
        <f>H133</f>
        <v>226.2</v>
      </c>
      <c r="I132" s="26">
        <f>I133</f>
        <v>21963.7</v>
      </c>
      <c r="J132" s="26"/>
      <c r="K132" s="26"/>
      <c r="L132" s="26"/>
      <c r="M132" s="27">
        <v>6412.8</v>
      </c>
      <c r="N132" s="27">
        <v>6970.6</v>
      </c>
      <c r="O132" s="72">
        <v>7576.8</v>
      </c>
    </row>
    <row r="133" spans="1:15" s="90" customFormat="1" ht="22.5">
      <c r="A133" s="33" t="s">
        <v>63</v>
      </c>
      <c r="B133" s="35" t="s">
        <v>137</v>
      </c>
      <c r="C133" s="36" t="s">
        <v>132</v>
      </c>
      <c r="D133" s="36" t="s">
        <v>130</v>
      </c>
      <c r="E133" s="36" t="s">
        <v>65</v>
      </c>
      <c r="F133" s="37">
        <v>24333.95</v>
      </c>
      <c r="G133" s="38">
        <v>-2500</v>
      </c>
      <c r="H133" s="38">
        <v>226.2</v>
      </c>
      <c r="I133" s="38">
        <v>21963.7</v>
      </c>
      <c r="J133" s="38"/>
      <c r="K133" s="38"/>
      <c r="L133" s="38"/>
      <c r="M133" s="88">
        <v>6412.8</v>
      </c>
      <c r="N133" s="88">
        <v>6970.6</v>
      </c>
      <c r="O133" s="89">
        <v>7576.8</v>
      </c>
    </row>
    <row r="134" spans="1:15" ht="21">
      <c r="A134" s="23" t="s">
        <v>141</v>
      </c>
      <c r="B134" s="24" t="s">
        <v>137</v>
      </c>
      <c r="C134" s="25" t="s">
        <v>132</v>
      </c>
      <c r="D134" s="25" t="s">
        <v>142</v>
      </c>
      <c r="E134" s="25" t="s">
        <v>27</v>
      </c>
      <c r="F134" s="26">
        <f>F135</f>
        <v>4697.36</v>
      </c>
      <c r="G134" s="26">
        <f>G135</f>
        <v>-600</v>
      </c>
      <c r="H134" s="26">
        <f>H135</f>
        <v>47</v>
      </c>
      <c r="I134" s="26">
        <f>I135</f>
        <v>4582</v>
      </c>
      <c r="J134" s="26"/>
      <c r="K134" s="26"/>
      <c r="L134" s="26"/>
      <c r="M134" s="27">
        <v>178.6</v>
      </c>
      <c r="N134" s="27">
        <v>194</v>
      </c>
      <c r="O134" s="72">
        <v>211</v>
      </c>
    </row>
    <row r="135" spans="1:15" s="90" customFormat="1" ht="22.5">
      <c r="A135" s="33" t="s">
        <v>63</v>
      </c>
      <c r="B135" s="35" t="s">
        <v>137</v>
      </c>
      <c r="C135" s="36" t="s">
        <v>132</v>
      </c>
      <c r="D135" s="36" t="s">
        <v>143</v>
      </c>
      <c r="E135" s="36" t="s">
        <v>65</v>
      </c>
      <c r="F135" s="37">
        <v>4697.36</v>
      </c>
      <c r="G135" s="38">
        <v>-600</v>
      </c>
      <c r="H135" s="38">
        <v>47</v>
      </c>
      <c r="I135" s="38">
        <v>4582</v>
      </c>
      <c r="J135" s="38"/>
      <c r="K135" s="38"/>
      <c r="L135" s="38"/>
      <c r="M135" s="88">
        <v>178.6</v>
      </c>
      <c r="N135" s="88">
        <v>194</v>
      </c>
      <c r="O135" s="89">
        <v>211</v>
      </c>
    </row>
    <row r="136" spans="1:15" ht="12.75">
      <c r="A136" s="23" t="s">
        <v>133</v>
      </c>
      <c r="B136" s="24" t="s">
        <v>137</v>
      </c>
      <c r="C136" s="25" t="s">
        <v>132</v>
      </c>
      <c r="D136" s="25" t="s">
        <v>134</v>
      </c>
      <c r="E136" s="25" t="s">
        <v>27</v>
      </c>
      <c r="F136" s="26">
        <f>F137</f>
        <v>7998.19</v>
      </c>
      <c r="G136" s="26">
        <f>G137</f>
        <v>-900</v>
      </c>
      <c r="H136" s="26">
        <f>H137</f>
        <v>0</v>
      </c>
      <c r="I136" s="26">
        <f>I137</f>
        <v>7636.2</v>
      </c>
      <c r="J136" s="26"/>
      <c r="K136" s="26"/>
      <c r="L136" s="26"/>
      <c r="M136" s="27">
        <v>241.67</v>
      </c>
      <c r="N136" s="27">
        <v>262.7</v>
      </c>
      <c r="O136" s="72">
        <v>285.6</v>
      </c>
    </row>
    <row r="137" spans="1:15" s="90" customFormat="1" ht="25.5" customHeight="1">
      <c r="A137" s="33" t="s">
        <v>63</v>
      </c>
      <c r="B137" s="35" t="s">
        <v>137</v>
      </c>
      <c r="C137" s="36" t="s">
        <v>132</v>
      </c>
      <c r="D137" s="36" t="s">
        <v>135</v>
      </c>
      <c r="E137" s="36" t="s">
        <v>65</v>
      </c>
      <c r="F137" s="37">
        <v>7998.19</v>
      </c>
      <c r="G137" s="38">
        <v>-900</v>
      </c>
      <c r="H137" s="38"/>
      <c r="I137" s="38">
        <v>7636.2</v>
      </c>
      <c r="J137" s="38"/>
      <c r="K137" s="38"/>
      <c r="L137" s="38"/>
      <c r="M137" s="88">
        <v>241.67</v>
      </c>
      <c r="N137" s="88">
        <v>262.7</v>
      </c>
      <c r="O137" s="89">
        <v>285.6</v>
      </c>
    </row>
    <row r="138" spans="1:15" ht="12.75" customHeight="1" hidden="1">
      <c r="A138" s="23"/>
      <c r="B138" s="24"/>
      <c r="C138" s="25"/>
      <c r="D138" s="25"/>
      <c r="E138" s="25"/>
      <c r="F138" s="26"/>
      <c r="G138" s="26"/>
      <c r="H138" s="26"/>
      <c r="I138" s="26"/>
      <c r="J138" s="26"/>
      <c r="K138" s="26"/>
      <c r="L138" s="26"/>
      <c r="M138" s="27">
        <v>241.67</v>
      </c>
      <c r="N138" s="27">
        <v>262.7</v>
      </c>
      <c r="O138" s="72">
        <v>285.6</v>
      </c>
    </row>
    <row r="139" spans="1:15" ht="12.75" customHeight="1" hidden="1">
      <c r="A139" s="33"/>
      <c r="B139" s="35"/>
      <c r="C139" s="36"/>
      <c r="D139" s="36"/>
      <c r="E139" s="36"/>
      <c r="F139" s="37"/>
      <c r="G139" s="38"/>
      <c r="H139" s="38"/>
      <c r="I139" s="38"/>
      <c r="J139" s="38"/>
      <c r="K139" s="38"/>
      <c r="L139" s="38"/>
      <c r="M139" s="27">
        <v>241.67</v>
      </c>
      <c r="N139" s="27">
        <v>262.7</v>
      </c>
      <c r="O139" s="72">
        <v>285.6</v>
      </c>
    </row>
    <row r="140" spans="1:15" ht="12.75" customHeight="1" hidden="1">
      <c r="A140" s="23"/>
      <c r="B140" s="24"/>
      <c r="C140" s="25"/>
      <c r="D140" s="25"/>
      <c r="E140" s="25"/>
      <c r="F140" s="26"/>
      <c r="G140" s="26"/>
      <c r="H140" s="26"/>
      <c r="I140" s="26"/>
      <c r="J140" s="26"/>
      <c r="K140" s="26"/>
      <c r="L140" s="26"/>
      <c r="M140" s="27">
        <v>241.67</v>
      </c>
      <c r="N140" s="27">
        <v>262.7</v>
      </c>
      <c r="O140" s="72">
        <v>285.6</v>
      </c>
    </row>
    <row r="141" spans="1:15" ht="12.75" customHeight="1" hidden="1">
      <c r="A141" s="23"/>
      <c r="B141" s="24"/>
      <c r="C141" s="25"/>
      <c r="D141" s="25"/>
      <c r="E141" s="25"/>
      <c r="F141" s="26"/>
      <c r="G141" s="26"/>
      <c r="H141" s="26"/>
      <c r="I141" s="26"/>
      <c r="J141" s="26"/>
      <c r="K141" s="26"/>
      <c r="L141" s="26"/>
      <c r="M141" s="27">
        <v>241.67</v>
      </c>
      <c r="N141" s="27">
        <v>262.7</v>
      </c>
      <c r="O141" s="72">
        <v>285.6</v>
      </c>
    </row>
    <row r="142" spans="1:15" ht="12.75" customHeight="1" hidden="1">
      <c r="A142" s="33"/>
      <c r="B142" s="35"/>
      <c r="C142" s="36"/>
      <c r="D142" s="36"/>
      <c r="E142" s="36"/>
      <c r="F142" s="37"/>
      <c r="G142" s="38"/>
      <c r="H142" s="38"/>
      <c r="I142" s="38"/>
      <c r="J142" s="38"/>
      <c r="K142" s="38"/>
      <c r="L142" s="38"/>
      <c r="M142" s="27">
        <v>241.67</v>
      </c>
      <c r="N142" s="27">
        <v>262.7</v>
      </c>
      <c r="O142" s="72">
        <v>285.6</v>
      </c>
    </row>
    <row r="143" spans="1:15" ht="12.75">
      <c r="A143" s="82" t="s">
        <v>144</v>
      </c>
      <c r="B143" s="83" t="s">
        <v>137</v>
      </c>
      <c r="C143" s="84" t="s">
        <v>145</v>
      </c>
      <c r="D143" s="84" t="s">
        <v>27</v>
      </c>
      <c r="E143" s="84" t="s">
        <v>27</v>
      </c>
      <c r="F143" s="85">
        <f>F144+F146</f>
        <v>13209.34</v>
      </c>
      <c r="G143" s="85">
        <f>G144+G146</f>
        <v>-2313</v>
      </c>
      <c r="H143" s="85">
        <f>H144+H146</f>
        <v>0</v>
      </c>
      <c r="I143" s="85">
        <f>I144+I146</f>
        <v>13027.3</v>
      </c>
      <c r="J143" s="85"/>
      <c r="K143" s="85"/>
      <c r="L143" s="85"/>
      <c r="M143" s="86">
        <v>449.2</v>
      </c>
      <c r="N143" s="86">
        <v>488.34</v>
      </c>
      <c r="O143" s="87">
        <v>530.8</v>
      </c>
    </row>
    <row r="144" spans="1:15" ht="21">
      <c r="A144" s="23" t="s">
        <v>128</v>
      </c>
      <c r="B144" s="24" t="s">
        <v>137</v>
      </c>
      <c r="C144" s="25" t="s">
        <v>145</v>
      </c>
      <c r="D144" s="25" t="s">
        <v>129</v>
      </c>
      <c r="E144" s="25" t="s">
        <v>27</v>
      </c>
      <c r="F144" s="26">
        <f>F145</f>
        <v>13209.34</v>
      </c>
      <c r="G144" s="26">
        <f>G145</f>
        <v>-2313</v>
      </c>
      <c r="H144" s="26">
        <f>H145</f>
        <v>0</v>
      </c>
      <c r="I144" s="26">
        <f>I145</f>
        <v>13027.3</v>
      </c>
      <c r="J144" s="26"/>
      <c r="K144" s="26"/>
      <c r="L144" s="26"/>
      <c r="M144" s="27">
        <v>449.2</v>
      </c>
      <c r="N144" s="27">
        <v>488.34</v>
      </c>
      <c r="O144" s="72">
        <v>530.8</v>
      </c>
    </row>
    <row r="145" spans="1:15" s="90" customFormat="1" ht="22.5">
      <c r="A145" s="33" t="s">
        <v>63</v>
      </c>
      <c r="B145" s="35" t="s">
        <v>137</v>
      </c>
      <c r="C145" s="36" t="s">
        <v>145</v>
      </c>
      <c r="D145" s="36" t="s">
        <v>130</v>
      </c>
      <c r="E145" s="36" t="s">
        <v>65</v>
      </c>
      <c r="F145" s="37">
        <v>13209.34</v>
      </c>
      <c r="G145" s="38">
        <v>-2313</v>
      </c>
      <c r="H145" s="38"/>
      <c r="I145" s="38">
        <v>13027.3</v>
      </c>
      <c r="J145" s="38"/>
      <c r="K145" s="38"/>
      <c r="L145" s="38"/>
      <c r="M145" s="88">
        <v>449.2</v>
      </c>
      <c r="N145" s="88">
        <v>488.34</v>
      </c>
      <c r="O145" s="89">
        <v>530.8</v>
      </c>
    </row>
    <row r="146" spans="1:15" ht="12.75" customHeight="1" hidden="1">
      <c r="A146" s="23"/>
      <c r="B146" s="24"/>
      <c r="C146" s="25"/>
      <c r="D146" s="25"/>
      <c r="E146" s="25"/>
      <c r="F146" s="26"/>
      <c r="G146" s="26"/>
      <c r="H146" s="26"/>
      <c r="I146" s="26"/>
      <c r="J146" s="26"/>
      <c r="K146" s="26"/>
      <c r="L146" s="26"/>
      <c r="M146" s="27"/>
      <c r="N146" s="27"/>
      <c r="O146" s="72"/>
    </row>
    <row r="147" spans="1:15" ht="12.75" customHeight="1" hidden="1">
      <c r="A147" s="33"/>
      <c r="B147" s="35"/>
      <c r="C147" s="36"/>
      <c r="D147" s="36"/>
      <c r="E147" s="36"/>
      <c r="F147" s="37"/>
      <c r="G147" s="38"/>
      <c r="H147" s="38"/>
      <c r="I147" s="38"/>
      <c r="J147" s="38"/>
      <c r="K147" s="38"/>
      <c r="L147" s="38"/>
      <c r="M147" s="91"/>
      <c r="N147" s="91"/>
      <c r="O147" s="92"/>
    </row>
    <row r="148" spans="1:15" ht="31.5">
      <c r="A148" s="82" t="s">
        <v>146</v>
      </c>
      <c r="B148" s="83" t="s">
        <v>137</v>
      </c>
      <c r="C148" s="84" t="s">
        <v>147</v>
      </c>
      <c r="D148" s="84" t="s">
        <v>27</v>
      </c>
      <c r="E148" s="84" t="s">
        <v>27</v>
      </c>
      <c r="F148" s="85" t="e">
        <f>F149+#REF!</f>
        <v>#REF!</v>
      </c>
      <c r="G148" s="85" t="e">
        <f>G149+#REF!</f>
        <v>#REF!</v>
      </c>
      <c r="H148" s="85" t="e">
        <f>H149+#REF!</f>
        <v>#REF!</v>
      </c>
      <c r="I148" s="85" t="e">
        <f>I149+#REF!</f>
        <v>#REF!</v>
      </c>
      <c r="J148" s="85"/>
      <c r="K148" s="85"/>
      <c r="L148" s="85"/>
      <c r="M148" s="86">
        <v>1846.3</v>
      </c>
      <c r="N148" s="86">
        <v>2007</v>
      </c>
      <c r="O148" s="87">
        <v>2181.5</v>
      </c>
    </row>
    <row r="149" spans="1:15" ht="65.25" customHeight="1">
      <c r="A149" s="23" t="s">
        <v>148</v>
      </c>
      <c r="B149" s="24" t="s">
        <v>137</v>
      </c>
      <c r="C149" s="25" t="s">
        <v>147</v>
      </c>
      <c r="D149" s="25" t="s">
        <v>149</v>
      </c>
      <c r="E149" s="25" t="s">
        <v>27</v>
      </c>
      <c r="F149" s="26">
        <f>F150</f>
        <v>3247.53</v>
      </c>
      <c r="G149" s="26">
        <f>G150</f>
        <v>830</v>
      </c>
      <c r="H149" s="26">
        <f>H150</f>
        <v>0</v>
      </c>
      <c r="I149" s="26">
        <f>I150</f>
        <v>3237.9</v>
      </c>
      <c r="J149" s="26"/>
      <c r="K149" s="26"/>
      <c r="L149" s="26"/>
      <c r="M149" s="27">
        <v>1846.3</v>
      </c>
      <c r="N149" s="27">
        <v>2007</v>
      </c>
      <c r="O149" s="72">
        <v>2181.5</v>
      </c>
    </row>
    <row r="150" spans="1:15" s="90" customFormat="1" ht="22.5">
      <c r="A150" s="33" t="s">
        <v>63</v>
      </c>
      <c r="B150" s="35" t="s">
        <v>137</v>
      </c>
      <c r="C150" s="36" t="s">
        <v>147</v>
      </c>
      <c r="D150" s="36" t="s">
        <v>150</v>
      </c>
      <c r="E150" s="36" t="s">
        <v>65</v>
      </c>
      <c r="F150" s="37">
        <v>3247.53</v>
      </c>
      <c r="G150" s="38">
        <v>830</v>
      </c>
      <c r="H150" s="38"/>
      <c r="I150" s="38">
        <v>3237.9</v>
      </c>
      <c r="J150" s="38"/>
      <c r="K150" s="38"/>
      <c r="L150" s="38"/>
      <c r="M150" s="88">
        <v>1846.3</v>
      </c>
      <c r="N150" s="88">
        <v>2007</v>
      </c>
      <c r="O150" s="89">
        <v>2181.5</v>
      </c>
    </row>
    <row r="151" spans="1:15" ht="31.5">
      <c r="A151" s="57" t="s">
        <v>151</v>
      </c>
      <c r="B151" s="58" t="s">
        <v>152</v>
      </c>
      <c r="C151" s="59" t="s">
        <v>27</v>
      </c>
      <c r="D151" s="59" t="s">
        <v>27</v>
      </c>
      <c r="E151" s="59" t="s">
        <v>27</v>
      </c>
      <c r="F151" s="60" t="e">
        <f>F152+F161+#REF!</f>
        <v>#REF!</v>
      </c>
      <c r="G151" s="60" t="e">
        <f>G152+G161+#REF!</f>
        <v>#REF!</v>
      </c>
      <c r="H151" s="60" t="e">
        <f>H152+H161+#REF!</f>
        <v>#REF!</v>
      </c>
      <c r="I151" s="60" t="e">
        <f>I152+I161+#REF!</f>
        <v>#REF!</v>
      </c>
      <c r="J151" s="60"/>
      <c r="K151" s="60"/>
      <c r="L151" s="60"/>
      <c r="M151" s="61">
        <f>M157</f>
        <v>21750</v>
      </c>
      <c r="N151" s="61">
        <f>N157</f>
        <v>23471.300000000003</v>
      </c>
      <c r="O151" s="61">
        <f>O157</f>
        <v>25027.800000000003</v>
      </c>
    </row>
    <row r="152" spans="1:15" ht="12.75" customHeight="1" hidden="1">
      <c r="A152" s="23" t="s">
        <v>35</v>
      </c>
      <c r="B152" s="24" t="s">
        <v>152</v>
      </c>
      <c r="C152" s="25" t="s">
        <v>36</v>
      </c>
      <c r="D152" s="25" t="s">
        <v>27</v>
      </c>
      <c r="E152" s="25" t="s">
        <v>27</v>
      </c>
      <c r="F152" s="26">
        <f aca="true" t="shared" si="6" ref="F152:I154">F153</f>
        <v>2703.41</v>
      </c>
      <c r="G152" s="26">
        <f t="shared" si="6"/>
        <v>0</v>
      </c>
      <c r="H152" s="26">
        <f t="shared" si="6"/>
        <v>0</v>
      </c>
      <c r="I152" s="26">
        <f t="shared" si="6"/>
        <v>0</v>
      </c>
      <c r="J152" s="26"/>
      <c r="K152" s="26"/>
      <c r="L152" s="26"/>
      <c r="M152" s="27"/>
      <c r="N152" s="27"/>
      <c r="O152" s="72"/>
    </row>
    <row r="153" spans="1:15" ht="12.75" customHeight="1" hidden="1">
      <c r="A153" s="23" t="s">
        <v>55</v>
      </c>
      <c r="B153" s="24" t="s">
        <v>152</v>
      </c>
      <c r="C153" s="25" t="s">
        <v>56</v>
      </c>
      <c r="D153" s="25" t="s">
        <v>27</v>
      </c>
      <c r="E153" s="25" t="s">
        <v>27</v>
      </c>
      <c r="F153" s="26">
        <f t="shared" si="6"/>
        <v>2703.41</v>
      </c>
      <c r="G153" s="26">
        <f t="shared" si="6"/>
        <v>0</v>
      </c>
      <c r="H153" s="26">
        <f t="shared" si="6"/>
        <v>0</v>
      </c>
      <c r="I153" s="26">
        <f t="shared" si="6"/>
        <v>0</v>
      </c>
      <c r="J153" s="26"/>
      <c r="K153" s="26"/>
      <c r="L153" s="26"/>
      <c r="M153" s="27"/>
      <c r="N153" s="27"/>
      <c r="O153" s="72"/>
    </row>
    <row r="154" spans="1:15" ht="31.5" customHeight="1" hidden="1">
      <c r="A154" s="23" t="s">
        <v>57</v>
      </c>
      <c r="B154" s="24" t="s">
        <v>152</v>
      </c>
      <c r="C154" s="25" t="s">
        <v>56</v>
      </c>
      <c r="D154" s="25" t="s">
        <v>58</v>
      </c>
      <c r="E154" s="25" t="s">
        <v>27</v>
      </c>
      <c r="F154" s="26">
        <f t="shared" si="6"/>
        <v>2703.41</v>
      </c>
      <c r="G154" s="26">
        <f t="shared" si="6"/>
        <v>0</v>
      </c>
      <c r="H154" s="26">
        <f t="shared" si="6"/>
        <v>0</v>
      </c>
      <c r="I154" s="26">
        <f t="shared" si="6"/>
        <v>0</v>
      </c>
      <c r="J154" s="26"/>
      <c r="K154" s="26"/>
      <c r="L154" s="26"/>
      <c r="M154" s="27"/>
      <c r="N154" s="27"/>
      <c r="O154" s="72"/>
    </row>
    <row r="155" spans="1:15" ht="22.5" customHeight="1" hidden="1">
      <c r="A155" s="33" t="s">
        <v>41</v>
      </c>
      <c r="B155" s="35" t="s">
        <v>152</v>
      </c>
      <c r="C155" s="36" t="s">
        <v>56</v>
      </c>
      <c r="D155" s="36" t="s">
        <v>59</v>
      </c>
      <c r="E155" s="36" t="s">
        <v>43</v>
      </c>
      <c r="F155" s="37">
        <v>2703.41</v>
      </c>
      <c r="G155" s="38"/>
      <c r="H155" s="38"/>
      <c r="I155" s="38"/>
      <c r="J155" s="38"/>
      <c r="K155" s="38"/>
      <c r="L155" s="38"/>
      <c r="M155" s="91"/>
      <c r="N155" s="91"/>
      <c r="O155" s="92"/>
    </row>
    <row r="156" spans="1:15" ht="12.75">
      <c r="A156" s="23" t="s">
        <v>28</v>
      </c>
      <c r="B156" s="24"/>
      <c r="C156" s="25"/>
      <c r="D156" s="25"/>
      <c r="E156" s="25"/>
      <c r="F156" s="26"/>
      <c r="G156" s="26"/>
      <c r="H156" s="26"/>
      <c r="I156" s="26"/>
      <c r="J156" s="26"/>
      <c r="K156" s="26"/>
      <c r="L156" s="26"/>
      <c r="M156" s="27"/>
      <c r="N156" s="27"/>
      <c r="O156" s="72"/>
    </row>
    <row r="157" spans="1:15" ht="11.25" customHeight="1">
      <c r="A157" s="28" t="s">
        <v>138</v>
      </c>
      <c r="B157" s="29"/>
      <c r="C157" s="30"/>
      <c r="D157" s="30"/>
      <c r="E157" s="30"/>
      <c r="F157" s="31"/>
      <c r="G157" s="31"/>
      <c r="H157" s="31"/>
      <c r="I157" s="31"/>
      <c r="J157" s="31"/>
      <c r="K157" s="31"/>
      <c r="L157" s="31"/>
      <c r="M157" s="32">
        <f>M158+M159</f>
        <v>21750</v>
      </c>
      <c r="N157" s="32">
        <f>N158+N159</f>
        <v>23471.300000000003</v>
      </c>
      <c r="O157" s="32">
        <f>O158+O159</f>
        <v>25027.800000000003</v>
      </c>
    </row>
    <row r="158" spans="1:15" ht="48" customHeight="1">
      <c r="A158" s="33" t="s">
        <v>30</v>
      </c>
      <c r="B158" s="143" t="s">
        <v>153</v>
      </c>
      <c r="C158" s="144"/>
      <c r="D158" s="144"/>
      <c r="E158" s="145"/>
      <c r="F158" s="26"/>
      <c r="G158" s="26"/>
      <c r="H158" s="26"/>
      <c r="I158" s="26"/>
      <c r="J158" s="26"/>
      <c r="K158" s="26"/>
      <c r="L158" s="26"/>
      <c r="M158" s="27">
        <v>20974.4</v>
      </c>
      <c r="N158" s="27">
        <v>22660.9</v>
      </c>
      <c r="O158" s="72">
        <v>24167.4</v>
      </c>
    </row>
    <row r="159" spans="1:15" ht="47.25" customHeight="1">
      <c r="A159" s="33" t="s">
        <v>32</v>
      </c>
      <c r="B159" s="143" t="s">
        <v>154</v>
      </c>
      <c r="C159" s="144"/>
      <c r="D159" s="144"/>
      <c r="E159" s="145"/>
      <c r="F159" s="26"/>
      <c r="G159" s="26"/>
      <c r="H159" s="26"/>
      <c r="I159" s="26"/>
      <c r="J159" s="26"/>
      <c r="K159" s="26"/>
      <c r="L159" s="26"/>
      <c r="M159" s="27">
        <v>775.6</v>
      </c>
      <c r="N159" s="27">
        <v>810.4</v>
      </c>
      <c r="O159" s="72">
        <v>860.4</v>
      </c>
    </row>
    <row r="160" spans="1:15" ht="12.75">
      <c r="A160" s="28" t="s">
        <v>34</v>
      </c>
      <c r="B160" s="29"/>
      <c r="C160" s="30"/>
      <c r="D160" s="30"/>
      <c r="E160" s="30"/>
      <c r="F160" s="31"/>
      <c r="G160" s="31"/>
      <c r="H160" s="31"/>
      <c r="I160" s="31"/>
      <c r="J160" s="31"/>
      <c r="K160" s="31"/>
      <c r="L160" s="31"/>
      <c r="M160" s="32">
        <f>M161</f>
        <v>21750</v>
      </c>
      <c r="N160" s="32">
        <f>N161</f>
        <v>23471.3</v>
      </c>
      <c r="O160" s="32">
        <f>O161</f>
        <v>25027.8</v>
      </c>
    </row>
    <row r="161" spans="1:15" ht="12.75">
      <c r="A161" s="40" t="s">
        <v>100</v>
      </c>
      <c r="B161" s="41" t="s">
        <v>152</v>
      </c>
      <c r="C161" s="42" t="s">
        <v>101</v>
      </c>
      <c r="D161" s="42" t="s">
        <v>27</v>
      </c>
      <c r="E161" s="42" t="s">
        <v>27</v>
      </c>
      <c r="F161" s="43">
        <f>F162+F165+F175</f>
        <v>311716.6</v>
      </c>
      <c r="G161" s="43">
        <f>G162+G165+G175</f>
        <v>6293.95846</v>
      </c>
      <c r="H161" s="43" t="e">
        <f>H162+H165+H175</f>
        <v>#REF!</v>
      </c>
      <c r="I161" s="43" t="e">
        <f>I162+I165+I175</f>
        <v>#REF!</v>
      </c>
      <c r="J161" s="43"/>
      <c r="K161" s="43"/>
      <c r="L161" s="43"/>
      <c r="M161" s="81">
        <f>M162+M165+M175</f>
        <v>21750</v>
      </c>
      <c r="N161" s="81">
        <f>N162+N165+N175</f>
        <v>23471.3</v>
      </c>
      <c r="O161" s="81">
        <f>O162+O165+O175</f>
        <v>25027.8</v>
      </c>
    </row>
    <row r="162" spans="1:15" ht="12.75">
      <c r="A162" s="82" t="s">
        <v>102</v>
      </c>
      <c r="B162" s="83" t="s">
        <v>152</v>
      </c>
      <c r="C162" s="84" t="s">
        <v>103</v>
      </c>
      <c r="D162" s="84" t="s">
        <v>27</v>
      </c>
      <c r="E162" s="84" t="s">
        <v>27</v>
      </c>
      <c r="F162" s="85">
        <f aca="true" t="shared" si="7" ref="F162:I163">F163</f>
        <v>71801.33</v>
      </c>
      <c r="G162" s="85">
        <f t="shared" si="7"/>
        <v>2557.56846</v>
      </c>
      <c r="H162" s="85">
        <f t="shared" si="7"/>
        <v>198.4</v>
      </c>
      <c r="I162" s="85">
        <f t="shared" si="7"/>
        <v>73853</v>
      </c>
      <c r="J162" s="85"/>
      <c r="K162" s="85"/>
      <c r="L162" s="85"/>
      <c r="M162" s="86">
        <v>15550</v>
      </c>
      <c r="N162" s="86">
        <v>16830</v>
      </c>
      <c r="O162" s="87">
        <v>17995</v>
      </c>
    </row>
    <row r="163" spans="1:15" ht="12.75">
      <c r="A163" s="23" t="s">
        <v>107</v>
      </c>
      <c r="B163" s="24" t="s">
        <v>152</v>
      </c>
      <c r="C163" s="25" t="s">
        <v>103</v>
      </c>
      <c r="D163" s="25" t="s">
        <v>108</v>
      </c>
      <c r="E163" s="25" t="s">
        <v>27</v>
      </c>
      <c r="F163" s="26">
        <f t="shared" si="7"/>
        <v>71801.33</v>
      </c>
      <c r="G163" s="26">
        <f t="shared" si="7"/>
        <v>2557.56846</v>
      </c>
      <c r="H163" s="26">
        <f t="shared" si="7"/>
        <v>198.4</v>
      </c>
      <c r="I163" s="26">
        <f t="shared" si="7"/>
        <v>73853</v>
      </c>
      <c r="J163" s="26"/>
      <c r="K163" s="26"/>
      <c r="L163" s="26"/>
      <c r="M163" s="27">
        <v>15550</v>
      </c>
      <c r="N163" s="27">
        <v>16830</v>
      </c>
      <c r="O163" s="72">
        <v>17995</v>
      </c>
    </row>
    <row r="164" spans="1:15" s="90" customFormat="1" ht="22.5">
      <c r="A164" s="33" t="s">
        <v>63</v>
      </c>
      <c r="B164" s="35" t="s">
        <v>152</v>
      </c>
      <c r="C164" s="36" t="s">
        <v>103</v>
      </c>
      <c r="D164" s="36" t="s">
        <v>109</v>
      </c>
      <c r="E164" s="36" t="s">
        <v>65</v>
      </c>
      <c r="F164" s="37">
        <v>71801.33</v>
      </c>
      <c r="G164" s="38">
        <f>2907.9-350.33154</f>
        <v>2557.56846</v>
      </c>
      <c r="H164" s="38">
        <v>198.4</v>
      </c>
      <c r="I164" s="38">
        <v>73853</v>
      </c>
      <c r="J164" s="38"/>
      <c r="K164" s="38"/>
      <c r="L164" s="38"/>
      <c r="M164" s="93">
        <v>15550</v>
      </c>
      <c r="N164" s="93">
        <v>16830</v>
      </c>
      <c r="O164" s="94">
        <v>17995</v>
      </c>
    </row>
    <row r="165" spans="1:15" ht="12.75">
      <c r="A165" s="82" t="s">
        <v>155</v>
      </c>
      <c r="B165" s="83" t="s">
        <v>152</v>
      </c>
      <c r="C165" s="84" t="s">
        <v>110</v>
      </c>
      <c r="D165" s="84" t="s">
        <v>27</v>
      </c>
      <c r="E165" s="84" t="s">
        <v>27</v>
      </c>
      <c r="F165" s="85">
        <f>F166+F168+F170+F172</f>
        <v>233389.52</v>
      </c>
      <c r="G165" s="85">
        <f>G166+G168+G170+G172</f>
        <v>3656.39</v>
      </c>
      <c r="H165" s="85">
        <f>H166+H168+H170+H172</f>
        <v>191421.80000000002</v>
      </c>
      <c r="I165" s="85">
        <f>I166+I168+I170+I172</f>
        <v>73860.3</v>
      </c>
      <c r="J165" s="85"/>
      <c r="K165" s="85"/>
      <c r="L165" s="85"/>
      <c r="M165" s="86">
        <f>M166+M168</f>
        <v>6160</v>
      </c>
      <c r="N165" s="86">
        <f>N166+N168</f>
        <v>6601.299999999999</v>
      </c>
      <c r="O165" s="86">
        <f>O166+O168</f>
        <v>6992.799999999999</v>
      </c>
    </row>
    <row r="166" spans="1:15" ht="31.5">
      <c r="A166" s="23" t="s">
        <v>156</v>
      </c>
      <c r="B166" s="24" t="s">
        <v>152</v>
      </c>
      <c r="C166" s="25" t="s">
        <v>110</v>
      </c>
      <c r="D166" s="25" t="s">
        <v>157</v>
      </c>
      <c r="E166" s="25" t="s">
        <v>27</v>
      </c>
      <c r="F166" s="26">
        <f>F167</f>
        <v>190651.75</v>
      </c>
      <c r="G166" s="26">
        <f>G167</f>
        <v>3512.29</v>
      </c>
      <c r="H166" s="26">
        <f>H167</f>
        <v>191342.6</v>
      </c>
      <c r="I166" s="26">
        <f>I167</f>
        <v>30391.5</v>
      </c>
      <c r="J166" s="26"/>
      <c r="K166" s="26"/>
      <c r="L166" s="26"/>
      <c r="M166" s="27">
        <v>5964.6</v>
      </c>
      <c r="N166" s="27">
        <v>6395.9</v>
      </c>
      <c r="O166" s="72">
        <v>6767.4</v>
      </c>
    </row>
    <row r="167" spans="1:15" s="90" customFormat="1" ht="22.5">
      <c r="A167" s="33" t="s">
        <v>63</v>
      </c>
      <c r="B167" s="35" t="s">
        <v>152</v>
      </c>
      <c r="C167" s="36" t="s">
        <v>110</v>
      </c>
      <c r="D167" s="36" t="s">
        <v>158</v>
      </c>
      <c r="E167" s="36" t="s">
        <v>65</v>
      </c>
      <c r="F167" s="37">
        <v>190651.75</v>
      </c>
      <c r="G167" s="38">
        <v>3512.29</v>
      </c>
      <c r="H167" s="38">
        <v>191342.6</v>
      </c>
      <c r="I167" s="38">
        <v>30391.5</v>
      </c>
      <c r="J167" s="38"/>
      <c r="K167" s="38"/>
      <c r="L167" s="38"/>
      <c r="M167" s="93">
        <v>5964.6</v>
      </c>
      <c r="N167" s="93">
        <v>6395.9</v>
      </c>
      <c r="O167" s="94">
        <v>6767.4</v>
      </c>
    </row>
    <row r="168" spans="1:15" ht="21">
      <c r="A168" s="23" t="s">
        <v>159</v>
      </c>
      <c r="B168" s="24" t="s">
        <v>152</v>
      </c>
      <c r="C168" s="25" t="s">
        <v>110</v>
      </c>
      <c r="D168" s="25" t="s">
        <v>160</v>
      </c>
      <c r="E168" s="25" t="s">
        <v>27</v>
      </c>
      <c r="F168" s="26">
        <f>F169</f>
        <v>42737.77</v>
      </c>
      <c r="G168" s="26">
        <f>G169</f>
        <v>144.1</v>
      </c>
      <c r="H168" s="26">
        <f>H169</f>
        <v>79.2</v>
      </c>
      <c r="I168" s="26">
        <f>I169</f>
        <v>43468.8</v>
      </c>
      <c r="J168" s="26"/>
      <c r="K168" s="26"/>
      <c r="L168" s="26"/>
      <c r="M168" s="27">
        <v>195.4</v>
      </c>
      <c r="N168" s="27">
        <v>205.4</v>
      </c>
      <c r="O168" s="72">
        <v>225.4</v>
      </c>
    </row>
    <row r="169" spans="1:15" s="90" customFormat="1" ht="22.5">
      <c r="A169" s="33" t="s">
        <v>63</v>
      </c>
      <c r="B169" s="35" t="s">
        <v>152</v>
      </c>
      <c r="C169" s="36" t="s">
        <v>110</v>
      </c>
      <c r="D169" s="36" t="s">
        <v>161</v>
      </c>
      <c r="E169" s="36" t="s">
        <v>65</v>
      </c>
      <c r="F169" s="37">
        <v>42737.77</v>
      </c>
      <c r="G169" s="38">
        <v>144.1</v>
      </c>
      <c r="H169" s="38">
        <v>79.2</v>
      </c>
      <c r="I169" s="38">
        <v>43468.8</v>
      </c>
      <c r="J169" s="38"/>
      <c r="K169" s="38"/>
      <c r="L169" s="38"/>
      <c r="M169" s="93">
        <v>195.4</v>
      </c>
      <c r="N169" s="93">
        <v>205.4</v>
      </c>
      <c r="O169" s="94">
        <v>225.4</v>
      </c>
    </row>
    <row r="170" spans="1:15" ht="12.75" customHeight="1" hidden="1">
      <c r="A170" s="23"/>
      <c r="B170" s="24"/>
      <c r="C170" s="25"/>
      <c r="D170" s="25"/>
      <c r="E170" s="25"/>
      <c r="F170" s="26"/>
      <c r="G170" s="26"/>
      <c r="H170" s="26"/>
      <c r="I170" s="26"/>
      <c r="J170" s="26"/>
      <c r="K170" s="26"/>
      <c r="L170" s="26"/>
      <c r="M170" s="27"/>
      <c r="N170" s="27"/>
      <c r="O170" s="72"/>
    </row>
    <row r="171" spans="1:15" ht="12.75" customHeight="1" hidden="1">
      <c r="A171" s="33"/>
      <c r="B171" s="35"/>
      <c r="C171" s="36"/>
      <c r="D171" s="36"/>
      <c r="E171" s="36"/>
      <c r="F171" s="37"/>
      <c r="G171" s="38"/>
      <c r="H171" s="38"/>
      <c r="I171" s="38"/>
      <c r="J171" s="38"/>
      <c r="K171" s="38"/>
      <c r="L171" s="38"/>
      <c r="M171" s="91"/>
      <c r="N171" s="91"/>
      <c r="O171" s="92"/>
    </row>
    <row r="172" spans="1:15" ht="12.75" customHeight="1" hidden="1">
      <c r="A172" s="23"/>
      <c r="B172" s="24"/>
      <c r="C172" s="25"/>
      <c r="D172" s="25"/>
      <c r="E172" s="25"/>
      <c r="F172" s="26"/>
      <c r="G172" s="26"/>
      <c r="H172" s="26"/>
      <c r="I172" s="26"/>
      <c r="J172" s="26"/>
      <c r="K172" s="26"/>
      <c r="L172" s="26"/>
      <c r="M172" s="27"/>
      <c r="N172" s="27"/>
      <c r="O172" s="72"/>
    </row>
    <row r="173" spans="1:15" ht="12.75" customHeight="1" hidden="1">
      <c r="A173" s="33"/>
      <c r="B173" s="35"/>
      <c r="C173" s="36"/>
      <c r="D173" s="36"/>
      <c r="E173" s="36"/>
      <c r="F173" s="37"/>
      <c r="G173" s="38"/>
      <c r="H173" s="38"/>
      <c r="I173" s="38"/>
      <c r="J173" s="38"/>
      <c r="K173" s="38"/>
      <c r="L173" s="38"/>
      <c r="M173" s="91"/>
      <c r="N173" s="91"/>
      <c r="O173" s="92"/>
    </row>
    <row r="174" spans="1:15" ht="12.75" customHeight="1" hidden="1">
      <c r="A174" s="33" t="s">
        <v>162</v>
      </c>
      <c r="B174" s="35" t="s">
        <v>152</v>
      </c>
      <c r="C174" s="36" t="s">
        <v>110</v>
      </c>
      <c r="D174" s="36" t="s">
        <v>163</v>
      </c>
      <c r="E174" s="36" t="s">
        <v>164</v>
      </c>
      <c r="F174" s="37">
        <v>4368</v>
      </c>
      <c r="G174" s="38"/>
      <c r="H174" s="38"/>
      <c r="I174" s="38"/>
      <c r="J174" s="38"/>
      <c r="K174" s="38"/>
      <c r="L174" s="38"/>
      <c r="M174" s="91"/>
      <c r="N174" s="91"/>
      <c r="O174" s="92"/>
    </row>
    <row r="175" spans="1:15" ht="21">
      <c r="A175" s="82" t="s">
        <v>165</v>
      </c>
      <c r="B175" s="83" t="s">
        <v>152</v>
      </c>
      <c r="C175" s="84" t="s">
        <v>166</v>
      </c>
      <c r="D175" s="84" t="s">
        <v>27</v>
      </c>
      <c r="E175" s="84" t="s">
        <v>27</v>
      </c>
      <c r="F175" s="85">
        <f>F176+F178</f>
        <v>6525.75</v>
      </c>
      <c r="G175" s="85">
        <f>G176+G178</f>
        <v>80</v>
      </c>
      <c r="H175" s="85" t="e">
        <f>H176+H178+#REF!</f>
        <v>#REF!</v>
      </c>
      <c r="I175" s="85" t="e">
        <f>I176+I178+#REF!</f>
        <v>#REF!</v>
      </c>
      <c r="J175" s="85"/>
      <c r="K175" s="85"/>
      <c r="L175" s="85"/>
      <c r="M175" s="86">
        <v>40</v>
      </c>
      <c r="N175" s="86">
        <v>40</v>
      </c>
      <c r="O175" s="87">
        <v>40</v>
      </c>
    </row>
    <row r="176" spans="1:15" ht="13.5" customHeight="1" hidden="1">
      <c r="A176" s="23"/>
      <c r="B176" s="24"/>
      <c r="C176" s="25"/>
      <c r="D176" s="25"/>
      <c r="E176" s="25"/>
      <c r="F176" s="26"/>
      <c r="G176" s="26"/>
      <c r="H176" s="26"/>
      <c r="I176" s="26"/>
      <c r="J176" s="26"/>
      <c r="K176" s="26"/>
      <c r="L176" s="26"/>
      <c r="M176" s="27">
        <v>40</v>
      </c>
      <c r="N176" s="27">
        <v>40</v>
      </c>
      <c r="O176" s="72">
        <v>40</v>
      </c>
    </row>
    <row r="177" spans="1:15" ht="12.75" customHeight="1" hidden="1">
      <c r="A177" s="33"/>
      <c r="B177" s="35"/>
      <c r="C177" s="36"/>
      <c r="D177" s="36"/>
      <c r="E177" s="36"/>
      <c r="F177" s="37"/>
      <c r="G177" s="38"/>
      <c r="H177" s="38"/>
      <c r="I177" s="38"/>
      <c r="J177" s="38"/>
      <c r="K177" s="38"/>
      <c r="L177" s="38"/>
      <c r="M177" s="27">
        <v>40</v>
      </c>
      <c r="N177" s="27">
        <v>40</v>
      </c>
      <c r="O177" s="72">
        <v>40</v>
      </c>
    </row>
    <row r="178" spans="1:15" ht="63" customHeight="1">
      <c r="A178" s="23" t="s">
        <v>148</v>
      </c>
      <c r="B178" s="24" t="s">
        <v>152</v>
      </c>
      <c r="C178" s="25" t="s">
        <v>166</v>
      </c>
      <c r="D178" s="25" t="s">
        <v>149</v>
      </c>
      <c r="E178" s="25" t="s">
        <v>27</v>
      </c>
      <c r="F178" s="26">
        <f>F179</f>
        <v>6525.75</v>
      </c>
      <c r="G178" s="26">
        <f>G179</f>
        <v>80</v>
      </c>
      <c r="H178" s="26">
        <f>H179</f>
        <v>12.7</v>
      </c>
      <c r="I178" s="26">
        <f>I179</f>
        <v>6360.2</v>
      </c>
      <c r="J178" s="26"/>
      <c r="K178" s="26"/>
      <c r="L178" s="26"/>
      <c r="M178" s="27">
        <v>40</v>
      </c>
      <c r="N178" s="27">
        <v>40</v>
      </c>
      <c r="O178" s="72">
        <v>40</v>
      </c>
    </row>
    <row r="179" spans="1:15" s="90" customFormat="1" ht="26.25" customHeight="1">
      <c r="A179" s="33" t="s">
        <v>63</v>
      </c>
      <c r="B179" s="35" t="s">
        <v>152</v>
      </c>
      <c r="C179" s="36" t="s">
        <v>166</v>
      </c>
      <c r="D179" s="36" t="s">
        <v>150</v>
      </c>
      <c r="E179" s="36" t="s">
        <v>65</v>
      </c>
      <c r="F179" s="37">
        <v>6525.75</v>
      </c>
      <c r="G179" s="38">
        <v>80</v>
      </c>
      <c r="H179" s="38">
        <v>12.7</v>
      </c>
      <c r="I179" s="38">
        <v>6360.2</v>
      </c>
      <c r="J179" s="38"/>
      <c r="K179" s="38"/>
      <c r="L179" s="38"/>
      <c r="M179" s="93">
        <v>40</v>
      </c>
      <c r="N179" s="93">
        <v>40</v>
      </c>
      <c r="O179" s="94">
        <v>40</v>
      </c>
    </row>
    <row r="180" spans="1:15" ht="12.75" customHeight="1" hidden="1">
      <c r="A180" s="23" t="s">
        <v>79</v>
      </c>
      <c r="B180" s="24" t="s">
        <v>167</v>
      </c>
      <c r="C180" s="25" t="s">
        <v>168</v>
      </c>
      <c r="D180" s="25" t="s">
        <v>80</v>
      </c>
      <c r="E180" s="25" t="s">
        <v>27</v>
      </c>
      <c r="F180" s="26">
        <f>F181</f>
        <v>374.2</v>
      </c>
      <c r="G180" s="26">
        <f>G181</f>
        <v>0</v>
      </c>
      <c r="H180" s="26">
        <f>H181</f>
        <v>0</v>
      </c>
      <c r="I180" s="26">
        <f>I181</f>
        <v>0</v>
      </c>
      <c r="J180" s="26"/>
      <c r="K180" s="26"/>
      <c r="L180" s="26"/>
      <c r="M180" s="95"/>
      <c r="N180" s="95"/>
      <c r="O180" s="96"/>
    </row>
    <row r="181" spans="1:15" ht="12.75" customHeight="1" hidden="1">
      <c r="A181" s="33" t="s">
        <v>169</v>
      </c>
      <c r="B181" s="35" t="s">
        <v>167</v>
      </c>
      <c r="C181" s="36" t="s">
        <v>168</v>
      </c>
      <c r="D181" s="36" t="s">
        <v>170</v>
      </c>
      <c r="E181" s="36" t="s">
        <v>171</v>
      </c>
      <c r="F181" s="37">
        <v>374.2</v>
      </c>
      <c r="G181" s="38"/>
      <c r="H181" s="38"/>
      <c r="I181" s="38"/>
      <c r="J181" s="38"/>
      <c r="K181" s="38"/>
      <c r="L181" s="38"/>
      <c r="M181" s="97"/>
      <c r="N181" s="97"/>
      <c r="O181" s="98"/>
    </row>
    <row r="182" spans="1:15" ht="12.75">
      <c r="A182" s="99"/>
      <c r="B182" s="100"/>
      <c r="C182" s="101"/>
      <c r="D182" s="101"/>
      <c r="E182" s="102"/>
      <c r="F182" s="103"/>
      <c r="G182" s="103"/>
      <c r="H182" s="103"/>
      <c r="I182" s="103"/>
      <c r="J182" s="103"/>
      <c r="K182" s="103"/>
      <c r="L182" s="103"/>
      <c r="M182" s="104"/>
      <c r="N182" s="104"/>
      <c r="O182" s="105"/>
    </row>
    <row r="183" spans="1:15" ht="42">
      <c r="A183" s="57" t="s">
        <v>172</v>
      </c>
      <c r="B183" s="58" t="s">
        <v>173</v>
      </c>
      <c r="C183" s="59" t="s">
        <v>27</v>
      </c>
      <c r="D183" s="59" t="s">
        <v>27</v>
      </c>
      <c r="E183" s="59" t="s">
        <v>27</v>
      </c>
      <c r="F183" s="60" t="e">
        <f>F184+F193+#REF!</f>
        <v>#REF!</v>
      </c>
      <c r="G183" s="60" t="e">
        <f>G184+G193+#REF!</f>
        <v>#REF!</v>
      </c>
      <c r="H183" s="60" t="e">
        <f>H184+H193+#REF!</f>
        <v>#REF!</v>
      </c>
      <c r="I183" s="60" t="e">
        <f>I184+I193+#REF!</f>
        <v>#REF!</v>
      </c>
      <c r="J183" s="60"/>
      <c r="K183" s="60"/>
      <c r="L183" s="60"/>
      <c r="M183" s="61">
        <f>M185</f>
        <v>3251.6</v>
      </c>
      <c r="N183" s="61">
        <f>N185</f>
        <v>3357.5</v>
      </c>
      <c r="O183" s="61">
        <f>O185</f>
        <v>3444.6</v>
      </c>
    </row>
    <row r="184" spans="1:15" ht="14.25" customHeight="1">
      <c r="A184" s="23" t="s">
        <v>174</v>
      </c>
      <c r="B184" s="24"/>
      <c r="C184" s="25"/>
      <c r="D184" s="25"/>
      <c r="E184" s="25"/>
      <c r="F184" s="26"/>
      <c r="G184" s="26"/>
      <c r="H184" s="26"/>
      <c r="I184" s="26"/>
      <c r="J184" s="26"/>
      <c r="K184" s="26"/>
      <c r="L184" s="26"/>
      <c r="M184" s="95"/>
      <c r="N184" s="95"/>
      <c r="O184" s="96"/>
    </row>
    <row r="185" spans="1:15" ht="13.5" customHeight="1">
      <c r="A185" s="28" t="s">
        <v>138</v>
      </c>
      <c r="B185" s="29"/>
      <c r="C185" s="30"/>
      <c r="D185" s="30"/>
      <c r="E185" s="30"/>
      <c r="F185" s="31"/>
      <c r="G185" s="31"/>
      <c r="H185" s="31"/>
      <c r="I185" s="31"/>
      <c r="J185" s="31"/>
      <c r="K185" s="31"/>
      <c r="L185" s="31"/>
      <c r="M185" s="32">
        <f>M186+M187</f>
        <v>3251.6</v>
      </c>
      <c r="N185" s="32">
        <f>N186+N187</f>
        <v>3357.5</v>
      </c>
      <c r="O185" s="32">
        <f>O186+O187</f>
        <v>3444.6</v>
      </c>
    </row>
    <row r="186" spans="1:15" ht="29.25" customHeight="1">
      <c r="A186" s="33" t="s">
        <v>30</v>
      </c>
      <c r="B186" s="143" t="s">
        <v>175</v>
      </c>
      <c r="C186" s="144"/>
      <c r="D186" s="144"/>
      <c r="E186" s="145"/>
      <c r="F186" s="26"/>
      <c r="G186" s="26"/>
      <c r="H186" s="26"/>
      <c r="I186" s="26"/>
      <c r="J186" s="26"/>
      <c r="K186" s="26"/>
      <c r="L186" s="26"/>
      <c r="M186" s="27">
        <v>1251.6</v>
      </c>
      <c r="N186" s="27">
        <v>1357.5</v>
      </c>
      <c r="O186" s="72">
        <v>1444.6</v>
      </c>
    </row>
    <row r="187" spans="1:15" ht="45">
      <c r="A187" s="33" t="s">
        <v>32</v>
      </c>
      <c r="B187" s="143" t="s">
        <v>176</v>
      </c>
      <c r="C187" s="144"/>
      <c r="D187" s="144"/>
      <c r="E187" s="145"/>
      <c r="F187" s="26"/>
      <c r="G187" s="26"/>
      <c r="H187" s="26"/>
      <c r="I187" s="26"/>
      <c r="J187" s="26"/>
      <c r="K187" s="26"/>
      <c r="L187" s="26"/>
      <c r="M187" s="27">
        <v>2000</v>
      </c>
      <c r="N187" s="27">
        <v>2000</v>
      </c>
      <c r="O187" s="72">
        <v>2000</v>
      </c>
    </row>
    <row r="188" spans="1:15" ht="12.75">
      <c r="A188" s="28" t="s">
        <v>34</v>
      </c>
      <c r="B188" s="29"/>
      <c r="C188" s="30"/>
      <c r="D188" s="30"/>
      <c r="E188" s="30"/>
      <c r="F188" s="31"/>
      <c r="G188" s="31"/>
      <c r="H188" s="31"/>
      <c r="I188" s="31"/>
      <c r="J188" s="31"/>
      <c r="K188" s="31"/>
      <c r="L188" s="31"/>
      <c r="M188" s="32">
        <f>M189+M208</f>
        <v>3251.6</v>
      </c>
      <c r="N188" s="32">
        <f>N189+N208</f>
        <v>3357.5</v>
      </c>
      <c r="O188" s="32">
        <f>O189+O208</f>
        <v>3444.6</v>
      </c>
    </row>
    <row r="189" spans="1:15" s="106" customFormat="1" ht="11.25" customHeight="1">
      <c r="A189" s="40" t="s">
        <v>100</v>
      </c>
      <c r="B189" s="41" t="s">
        <v>173</v>
      </c>
      <c r="C189" s="42" t="s">
        <v>101</v>
      </c>
      <c r="D189" s="42" t="s">
        <v>27</v>
      </c>
      <c r="E189" s="42" t="s">
        <v>27</v>
      </c>
      <c r="F189" s="43" t="e">
        <f>F190+F195+F205+#REF!</f>
        <v>#REF!</v>
      </c>
      <c r="G189" s="43" t="e">
        <f>G190+G195+G205+#REF!</f>
        <v>#REF!</v>
      </c>
      <c r="H189" s="43" t="e">
        <f>H190+H195+H205+#REF!</f>
        <v>#REF!</v>
      </c>
      <c r="I189" s="43" t="e">
        <f>I190+I195+I205+#REF!</f>
        <v>#REF!</v>
      </c>
      <c r="J189" s="43"/>
      <c r="K189" s="43"/>
      <c r="L189" s="43"/>
      <c r="M189" s="81">
        <f>M202+M205</f>
        <v>2953</v>
      </c>
      <c r="N189" s="81">
        <f>N202+N205</f>
        <v>3006</v>
      </c>
      <c r="O189" s="81">
        <f>O202+O205</f>
        <v>3040</v>
      </c>
    </row>
    <row r="190" spans="1:15" ht="12.75" customHeight="1" hidden="1">
      <c r="A190" s="23" t="s">
        <v>102</v>
      </c>
      <c r="B190" s="24" t="s">
        <v>26</v>
      </c>
      <c r="C190" s="25" t="s">
        <v>103</v>
      </c>
      <c r="D190" s="25" t="s">
        <v>27</v>
      </c>
      <c r="E190" s="25" t="s">
        <v>27</v>
      </c>
      <c r="F190" s="26">
        <f>F191+F193</f>
        <v>2076.4</v>
      </c>
      <c r="G190" s="26">
        <f>G191+G193</f>
        <v>-548.22</v>
      </c>
      <c r="H190" s="26">
        <f>H191+H193</f>
        <v>0</v>
      </c>
      <c r="I190" s="26">
        <f>I191+I193</f>
        <v>0</v>
      </c>
      <c r="J190" s="26"/>
      <c r="K190" s="26"/>
      <c r="L190" s="26"/>
      <c r="M190" s="27"/>
      <c r="N190" s="27"/>
      <c r="O190" s="72"/>
    </row>
    <row r="191" spans="1:15" ht="31.5" customHeight="1" hidden="1">
      <c r="A191" s="23" t="s">
        <v>104</v>
      </c>
      <c r="B191" s="24" t="s">
        <v>26</v>
      </c>
      <c r="C191" s="25" t="s">
        <v>103</v>
      </c>
      <c r="D191" s="25" t="s">
        <v>105</v>
      </c>
      <c r="E191" s="25" t="s">
        <v>27</v>
      </c>
      <c r="F191" s="26">
        <f>F192</f>
        <v>548.22</v>
      </c>
      <c r="G191" s="26">
        <f>G192</f>
        <v>-548.22</v>
      </c>
      <c r="H191" s="26">
        <f>H192</f>
        <v>0</v>
      </c>
      <c r="I191" s="26">
        <f>I192</f>
        <v>0</v>
      </c>
      <c r="J191" s="26"/>
      <c r="K191" s="26"/>
      <c r="L191" s="26"/>
      <c r="M191" s="27"/>
      <c r="N191" s="27"/>
      <c r="O191" s="72"/>
    </row>
    <row r="192" spans="1:15" ht="12.75" customHeight="1" hidden="1">
      <c r="A192" s="33" t="s">
        <v>81</v>
      </c>
      <c r="B192" s="35" t="s">
        <v>26</v>
      </c>
      <c r="C192" s="36" t="s">
        <v>103</v>
      </c>
      <c r="D192" s="36" t="s">
        <v>106</v>
      </c>
      <c r="E192" s="36" t="s">
        <v>83</v>
      </c>
      <c r="F192" s="37">
        <v>548.22</v>
      </c>
      <c r="G192" s="38">
        <v>-548.22</v>
      </c>
      <c r="H192" s="38"/>
      <c r="I192" s="38"/>
      <c r="J192" s="38"/>
      <c r="K192" s="38"/>
      <c r="L192" s="38"/>
      <c r="M192" s="91"/>
      <c r="N192" s="91"/>
      <c r="O192" s="92"/>
    </row>
    <row r="193" spans="1:15" ht="12.75" customHeight="1" hidden="1">
      <c r="A193" s="23" t="s">
        <v>107</v>
      </c>
      <c r="B193" s="24" t="s">
        <v>26</v>
      </c>
      <c r="C193" s="25" t="s">
        <v>103</v>
      </c>
      <c r="D193" s="25" t="s">
        <v>108</v>
      </c>
      <c r="E193" s="25" t="s">
        <v>27</v>
      </c>
      <c r="F193" s="26">
        <f>F194</f>
        <v>1528.18</v>
      </c>
      <c r="G193" s="26">
        <f>G194</f>
        <v>0</v>
      </c>
      <c r="H193" s="26">
        <f>H194</f>
        <v>0</v>
      </c>
      <c r="I193" s="26">
        <f>I194</f>
        <v>0</v>
      </c>
      <c r="J193" s="26"/>
      <c r="K193" s="26"/>
      <c r="L193" s="26"/>
      <c r="M193" s="27"/>
      <c r="N193" s="27"/>
      <c r="O193" s="72"/>
    </row>
    <row r="194" spans="1:15" ht="12.75" customHeight="1" hidden="1">
      <c r="A194" s="33" t="s">
        <v>63</v>
      </c>
      <c r="B194" s="35" t="s">
        <v>26</v>
      </c>
      <c r="C194" s="36" t="s">
        <v>103</v>
      </c>
      <c r="D194" s="36" t="s">
        <v>109</v>
      </c>
      <c r="E194" s="36" t="s">
        <v>65</v>
      </c>
      <c r="F194" s="37">
        <v>1528.18</v>
      </c>
      <c r="G194" s="38"/>
      <c r="H194" s="38"/>
      <c r="I194" s="38"/>
      <c r="J194" s="38"/>
      <c r="K194" s="38"/>
      <c r="L194" s="38"/>
      <c r="M194" s="91"/>
      <c r="N194" s="91"/>
      <c r="O194" s="92"/>
    </row>
    <row r="195" spans="1:15" ht="12.75" customHeight="1" hidden="1">
      <c r="A195" s="23"/>
      <c r="B195" s="24"/>
      <c r="C195" s="25"/>
      <c r="D195" s="25"/>
      <c r="E195" s="25"/>
      <c r="F195" s="26"/>
      <c r="G195" s="26"/>
      <c r="H195" s="26"/>
      <c r="I195" s="26"/>
      <c r="J195" s="26"/>
      <c r="K195" s="26"/>
      <c r="L195" s="26"/>
      <c r="M195" s="27"/>
      <c r="N195" s="27"/>
      <c r="O195" s="72"/>
    </row>
    <row r="196" spans="1:15" ht="12.75" customHeight="1" hidden="1">
      <c r="A196" s="23"/>
      <c r="B196" s="24"/>
      <c r="C196" s="25"/>
      <c r="D196" s="25"/>
      <c r="E196" s="25"/>
      <c r="F196" s="26"/>
      <c r="G196" s="26"/>
      <c r="H196" s="26"/>
      <c r="I196" s="26"/>
      <c r="J196" s="26"/>
      <c r="K196" s="26"/>
      <c r="L196" s="26"/>
      <c r="M196" s="27"/>
      <c r="N196" s="27"/>
      <c r="O196" s="72"/>
    </row>
    <row r="197" spans="1:15" ht="12.75" customHeight="1" hidden="1">
      <c r="A197" s="33"/>
      <c r="B197" s="35"/>
      <c r="C197" s="36"/>
      <c r="D197" s="36"/>
      <c r="E197" s="36"/>
      <c r="F197" s="37"/>
      <c r="G197" s="38"/>
      <c r="H197" s="38"/>
      <c r="I197" s="38"/>
      <c r="J197" s="38"/>
      <c r="K197" s="38"/>
      <c r="L197" s="38"/>
      <c r="M197" s="91"/>
      <c r="N197" s="91"/>
      <c r="O197" s="92"/>
    </row>
    <row r="198" spans="1:15" ht="12.75" customHeight="1" hidden="1">
      <c r="A198" s="23"/>
      <c r="B198" s="24"/>
      <c r="C198" s="25"/>
      <c r="D198" s="25"/>
      <c r="E198" s="25"/>
      <c r="F198" s="26"/>
      <c r="G198" s="26"/>
      <c r="H198" s="26"/>
      <c r="I198" s="26"/>
      <c r="J198" s="26"/>
      <c r="K198" s="26"/>
      <c r="L198" s="26"/>
      <c r="M198" s="27"/>
      <c r="N198" s="27"/>
      <c r="O198" s="72"/>
    </row>
    <row r="199" spans="1:15" ht="12.75" customHeight="1" hidden="1">
      <c r="A199" s="33"/>
      <c r="B199" s="35"/>
      <c r="C199" s="36"/>
      <c r="D199" s="36"/>
      <c r="E199" s="36"/>
      <c r="F199" s="37"/>
      <c r="G199" s="38"/>
      <c r="H199" s="38"/>
      <c r="I199" s="38"/>
      <c r="J199" s="38"/>
      <c r="K199" s="38"/>
      <c r="L199" s="38"/>
      <c r="M199" s="91"/>
      <c r="N199" s="91"/>
      <c r="O199" s="92"/>
    </row>
    <row r="200" spans="1:15" ht="12.75" customHeight="1" hidden="1">
      <c r="A200" s="23" t="s">
        <v>79</v>
      </c>
      <c r="B200" s="24" t="s">
        <v>26</v>
      </c>
      <c r="C200" s="25" t="s">
        <v>110</v>
      </c>
      <c r="D200" s="25" t="s">
        <v>80</v>
      </c>
      <c r="E200" s="25" t="s">
        <v>27</v>
      </c>
      <c r="F200" s="26">
        <f>F201</f>
        <v>630.59</v>
      </c>
      <c r="G200" s="26">
        <f>G201</f>
        <v>0</v>
      </c>
      <c r="H200" s="26">
        <f>H201</f>
        <v>0</v>
      </c>
      <c r="I200" s="26">
        <f>I201</f>
        <v>0</v>
      </c>
      <c r="J200" s="26"/>
      <c r="K200" s="26"/>
      <c r="L200" s="26"/>
      <c r="M200" s="27"/>
      <c r="N200" s="27"/>
      <c r="O200" s="72"/>
    </row>
    <row r="201" spans="1:15" ht="12.75" customHeight="1" hidden="1">
      <c r="A201" s="33" t="s">
        <v>81</v>
      </c>
      <c r="B201" s="35" t="s">
        <v>26</v>
      </c>
      <c r="C201" s="36" t="s">
        <v>110</v>
      </c>
      <c r="D201" s="36" t="s">
        <v>111</v>
      </c>
      <c r="E201" s="36" t="s">
        <v>83</v>
      </c>
      <c r="F201" s="37">
        <v>630.59</v>
      </c>
      <c r="G201" s="38"/>
      <c r="H201" s="38"/>
      <c r="I201" s="38"/>
      <c r="J201" s="38"/>
      <c r="K201" s="38"/>
      <c r="L201" s="38"/>
      <c r="M201" s="91"/>
      <c r="N201" s="91"/>
      <c r="O201" s="92"/>
    </row>
    <row r="202" spans="1:15" ht="12.75">
      <c r="A202" s="82" t="s">
        <v>155</v>
      </c>
      <c r="B202" s="83" t="s">
        <v>152</v>
      </c>
      <c r="C202" s="84" t="s">
        <v>110</v>
      </c>
      <c r="D202" s="84" t="s">
        <v>27</v>
      </c>
      <c r="E202" s="84" t="s">
        <v>27</v>
      </c>
      <c r="F202" s="85" t="e">
        <f>F203+#REF!+F206+F208</f>
        <v>#REF!</v>
      </c>
      <c r="G202" s="85" t="e">
        <f>G203+#REF!+G206+G208</f>
        <v>#REF!</v>
      </c>
      <c r="H202" s="85" t="e">
        <f>H203+#REF!+H206+H208</f>
        <v>#REF!</v>
      </c>
      <c r="I202" s="85" t="e">
        <f>I203+#REF!+I206+I208</f>
        <v>#REF!</v>
      </c>
      <c r="J202" s="85"/>
      <c r="K202" s="85"/>
      <c r="L202" s="85"/>
      <c r="M202" s="86">
        <f aca="true" t="shared" si="8" ref="M202:O203">M203</f>
        <v>953</v>
      </c>
      <c r="N202" s="86">
        <f t="shared" si="8"/>
        <v>1006</v>
      </c>
      <c r="O202" s="86">
        <f t="shared" si="8"/>
        <v>1040</v>
      </c>
    </row>
    <row r="203" spans="1:15" ht="21">
      <c r="A203" s="23" t="s">
        <v>159</v>
      </c>
      <c r="B203" s="24" t="s">
        <v>152</v>
      </c>
      <c r="C203" s="25" t="s">
        <v>110</v>
      </c>
      <c r="D203" s="25" t="s">
        <v>160</v>
      </c>
      <c r="E203" s="25" t="s">
        <v>27</v>
      </c>
      <c r="F203" s="26">
        <f>F204</f>
        <v>42737.77</v>
      </c>
      <c r="G203" s="26">
        <f>G204</f>
        <v>144.1</v>
      </c>
      <c r="H203" s="26">
        <f>H204</f>
        <v>79.2</v>
      </c>
      <c r="I203" s="26">
        <f>I204</f>
        <v>43468.8</v>
      </c>
      <c r="J203" s="26"/>
      <c r="K203" s="26"/>
      <c r="L203" s="26"/>
      <c r="M203" s="27">
        <f t="shared" si="8"/>
        <v>953</v>
      </c>
      <c r="N203" s="27">
        <f t="shared" si="8"/>
        <v>1006</v>
      </c>
      <c r="O203" s="27">
        <f t="shared" si="8"/>
        <v>1040</v>
      </c>
    </row>
    <row r="204" spans="1:15" ht="22.5">
      <c r="A204" s="33" t="s">
        <v>63</v>
      </c>
      <c r="B204" s="35" t="s">
        <v>152</v>
      </c>
      <c r="C204" s="36" t="s">
        <v>110</v>
      </c>
      <c r="D204" s="36" t="s">
        <v>161</v>
      </c>
      <c r="E204" s="36" t="s">
        <v>65</v>
      </c>
      <c r="F204" s="37">
        <v>42737.77</v>
      </c>
      <c r="G204" s="38">
        <v>144.1</v>
      </c>
      <c r="H204" s="38">
        <v>79.2</v>
      </c>
      <c r="I204" s="38">
        <v>43468.8</v>
      </c>
      <c r="J204" s="38"/>
      <c r="K204" s="38"/>
      <c r="L204" s="38"/>
      <c r="M204" s="91">
        <v>953</v>
      </c>
      <c r="N204" s="91">
        <v>1006</v>
      </c>
      <c r="O204" s="92">
        <v>1040</v>
      </c>
    </row>
    <row r="205" spans="1:15" s="107" customFormat="1" ht="21">
      <c r="A205" s="82" t="s">
        <v>112</v>
      </c>
      <c r="B205" s="83" t="s">
        <v>173</v>
      </c>
      <c r="C205" s="84" t="s">
        <v>113</v>
      </c>
      <c r="D205" s="84" t="s">
        <v>27</v>
      </c>
      <c r="E205" s="84" t="s">
        <v>27</v>
      </c>
      <c r="F205" s="85">
        <f>F206+F208</f>
        <v>21106.31</v>
      </c>
      <c r="G205" s="85">
        <f>G206+G208</f>
        <v>1903.49929</v>
      </c>
      <c r="H205" s="85">
        <f>H206+H208</f>
        <v>31</v>
      </c>
      <c r="I205" s="85">
        <f>I206+I208</f>
        <v>19009.8</v>
      </c>
      <c r="J205" s="85"/>
      <c r="K205" s="85"/>
      <c r="L205" s="85"/>
      <c r="M205" s="86">
        <f aca="true" t="shared" si="9" ref="M205:O206">M206</f>
        <v>2000</v>
      </c>
      <c r="N205" s="86">
        <f t="shared" si="9"/>
        <v>2000</v>
      </c>
      <c r="O205" s="86">
        <f t="shared" si="9"/>
        <v>2000</v>
      </c>
    </row>
    <row r="206" spans="1:15" s="107" customFormat="1" ht="21">
      <c r="A206" s="23" t="s">
        <v>177</v>
      </c>
      <c r="B206" s="24" t="s">
        <v>173</v>
      </c>
      <c r="C206" s="25" t="s">
        <v>113</v>
      </c>
      <c r="D206" s="25" t="s">
        <v>178</v>
      </c>
      <c r="E206" s="25" t="s">
        <v>27</v>
      </c>
      <c r="F206" s="26">
        <f>F207</f>
        <v>2177.9</v>
      </c>
      <c r="G206" s="26">
        <f>G207</f>
        <v>303.62929</v>
      </c>
      <c r="H206" s="26">
        <f>H207</f>
        <v>31</v>
      </c>
      <c r="I206" s="26">
        <f>I207</f>
        <v>2395.6</v>
      </c>
      <c r="J206" s="26"/>
      <c r="K206" s="26"/>
      <c r="L206" s="26"/>
      <c r="M206" s="27">
        <f t="shared" si="9"/>
        <v>2000</v>
      </c>
      <c r="N206" s="27">
        <f t="shared" si="9"/>
        <v>2000</v>
      </c>
      <c r="O206" s="27">
        <f t="shared" si="9"/>
        <v>2000</v>
      </c>
    </row>
    <row r="207" spans="1:15" ht="22.5">
      <c r="A207" s="33" t="s">
        <v>63</v>
      </c>
      <c r="B207" s="35" t="s">
        <v>173</v>
      </c>
      <c r="C207" s="36" t="s">
        <v>113</v>
      </c>
      <c r="D207" s="36" t="s">
        <v>179</v>
      </c>
      <c r="E207" s="36" t="s">
        <v>65</v>
      </c>
      <c r="F207" s="37">
        <v>2177.9</v>
      </c>
      <c r="G207" s="38">
        <v>303.62929</v>
      </c>
      <c r="H207" s="38">
        <v>31</v>
      </c>
      <c r="I207" s="38">
        <v>2395.6</v>
      </c>
      <c r="J207" s="38"/>
      <c r="K207" s="38"/>
      <c r="L207" s="38"/>
      <c r="M207" s="91">
        <v>2000</v>
      </c>
      <c r="N207" s="91">
        <v>2000</v>
      </c>
      <c r="O207" s="92">
        <v>2000</v>
      </c>
    </row>
    <row r="208" spans="1:15" s="106" customFormat="1" ht="31.5">
      <c r="A208" s="40" t="s">
        <v>117</v>
      </c>
      <c r="B208" s="41" t="s">
        <v>173</v>
      </c>
      <c r="C208" s="42" t="s">
        <v>118</v>
      </c>
      <c r="D208" s="42" t="s">
        <v>27</v>
      </c>
      <c r="E208" s="42" t="s">
        <v>27</v>
      </c>
      <c r="F208" s="43">
        <f>F209+F218</f>
        <v>18928.41</v>
      </c>
      <c r="G208" s="43">
        <f>G209+G218</f>
        <v>1599.87</v>
      </c>
      <c r="H208" s="43">
        <f>H209+H218</f>
        <v>0</v>
      </c>
      <c r="I208" s="43">
        <f>I209+I218</f>
        <v>16614.2</v>
      </c>
      <c r="J208" s="43"/>
      <c r="K208" s="43"/>
      <c r="L208" s="43"/>
      <c r="M208" s="81">
        <f>M209</f>
        <v>298.6</v>
      </c>
      <c r="N208" s="81">
        <f>N209</f>
        <v>351.5</v>
      </c>
      <c r="O208" s="81">
        <f>O209</f>
        <v>404.6</v>
      </c>
    </row>
    <row r="209" spans="1:15" ht="12.75">
      <c r="A209" s="82" t="s">
        <v>119</v>
      </c>
      <c r="B209" s="83" t="s">
        <v>173</v>
      </c>
      <c r="C209" s="84" t="s">
        <v>120</v>
      </c>
      <c r="D209" s="84" t="s">
        <v>27</v>
      </c>
      <c r="E209" s="84" t="s">
        <v>27</v>
      </c>
      <c r="F209" s="85">
        <f>F210+F212+F214+F216</f>
        <v>18928.41</v>
      </c>
      <c r="G209" s="85">
        <f>G210+G212+G214+G216</f>
        <v>1599.87</v>
      </c>
      <c r="H209" s="85">
        <f>H210+H212+H214+H216</f>
        <v>0</v>
      </c>
      <c r="I209" s="85">
        <f>I210+I212+I214+I216</f>
        <v>16614.2</v>
      </c>
      <c r="J209" s="85"/>
      <c r="K209" s="85"/>
      <c r="L209" s="85"/>
      <c r="M209" s="86">
        <f>M210+M212+M214</f>
        <v>298.6</v>
      </c>
      <c r="N209" s="86">
        <f>N210+N212+N214</f>
        <v>351.5</v>
      </c>
      <c r="O209" s="86">
        <f>O210+O212+O214</f>
        <v>404.6</v>
      </c>
    </row>
    <row r="210" spans="1:15" s="108" customFormat="1" ht="31.5">
      <c r="A210" s="23" t="s">
        <v>180</v>
      </c>
      <c r="B210" s="24" t="s">
        <v>173</v>
      </c>
      <c r="C210" s="25" t="s">
        <v>120</v>
      </c>
      <c r="D210" s="25" t="s">
        <v>181</v>
      </c>
      <c r="E210" s="25" t="s">
        <v>27</v>
      </c>
      <c r="F210" s="26">
        <f>F211</f>
        <v>7839.82</v>
      </c>
      <c r="G210" s="26">
        <f>G211</f>
        <v>1500</v>
      </c>
      <c r="H210" s="26">
        <f>H211</f>
        <v>0</v>
      </c>
      <c r="I210" s="26">
        <f>I211</f>
        <v>6777.4</v>
      </c>
      <c r="J210" s="26"/>
      <c r="K210" s="26"/>
      <c r="L210" s="26"/>
      <c r="M210" s="27">
        <f>M211</f>
        <v>250</v>
      </c>
      <c r="N210" s="27">
        <f>N211</f>
        <v>300</v>
      </c>
      <c r="O210" s="27">
        <f>O211</f>
        <v>350</v>
      </c>
    </row>
    <row r="211" spans="1:15" ht="22.5">
      <c r="A211" s="33" t="s">
        <v>63</v>
      </c>
      <c r="B211" s="35" t="s">
        <v>173</v>
      </c>
      <c r="C211" s="36" t="s">
        <v>120</v>
      </c>
      <c r="D211" s="36" t="s">
        <v>182</v>
      </c>
      <c r="E211" s="36" t="s">
        <v>65</v>
      </c>
      <c r="F211" s="37">
        <v>7839.82</v>
      </c>
      <c r="G211" s="38">
        <v>1500</v>
      </c>
      <c r="H211" s="38"/>
      <c r="I211" s="38">
        <v>6777.4</v>
      </c>
      <c r="J211" s="38"/>
      <c r="K211" s="38"/>
      <c r="L211" s="38"/>
      <c r="M211" s="91">
        <v>250</v>
      </c>
      <c r="N211" s="91">
        <v>300</v>
      </c>
      <c r="O211" s="92">
        <v>350</v>
      </c>
    </row>
    <row r="212" spans="1:15" s="108" customFormat="1" ht="12.75">
      <c r="A212" s="23" t="s">
        <v>183</v>
      </c>
      <c r="B212" s="24" t="s">
        <v>173</v>
      </c>
      <c r="C212" s="25" t="s">
        <v>120</v>
      </c>
      <c r="D212" s="25" t="s">
        <v>184</v>
      </c>
      <c r="E212" s="25" t="s">
        <v>27</v>
      </c>
      <c r="F212" s="26">
        <f>F213</f>
        <v>6147.2</v>
      </c>
      <c r="G212" s="26">
        <f>G213</f>
        <v>99.87</v>
      </c>
      <c r="H212" s="26">
        <f>H213</f>
        <v>0</v>
      </c>
      <c r="I212" s="26">
        <f>I213</f>
        <v>5162.5</v>
      </c>
      <c r="J212" s="26"/>
      <c r="K212" s="26"/>
      <c r="L212" s="26"/>
      <c r="M212" s="27">
        <f>M213</f>
        <v>32.6</v>
      </c>
      <c r="N212" s="27">
        <f>N213</f>
        <v>35.5</v>
      </c>
      <c r="O212" s="27">
        <f>O213</f>
        <v>38.6</v>
      </c>
    </row>
    <row r="213" spans="1:15" ht="12" customHeight="1">
      <c r="A213" s="33" t="s">
        <v>63</v>
      </c>
      <c r="B213" s="35" t="s">
        <v>173</v>
      </c>
      <c r="C213" s="36" t="s">
        <v>120</v>
      </c>
      <c r="D213" s="36" t="s">
        <v>185</v>
      </c>
      <c r="E213" s="36" t="s">
        <v>65</v>
      </c>
      <c r="F213" s="37">
        <v>6147.2</v>
      </c>
      <c r="G213" s="38">
        <v>99.87</v>
      </c>
      <c r="H213" s="38"/>
      <c r="I213" s="38">
        <v>5162.5</v>
      </c>
      <c r="J213" s="38"/>
      <c r="K213" s="38"/>
      <c r="L213" s="38"/>
      <c r="M213" s="91">
        <v>32.6</v>
      </c>
      <c r="N213" s="91">
        <v>35.5</v>
      </c>
      <c r="O213" s="92">
        <v>38.6</v>
      </c>
    </row>
    <row r="214" spans="1:15" ht="12.75">
      <c r="A214" s="109" t="s">
        <v>186</v>
      </c>
      <c r="B214" s="24" t="s">
        <v>173</v>
      </c>
      <c r="C214" s="25" t="s">
        <v>120</v>
      </c>
      <c r="D214" s="25" t="s">
        <v>187</v>
      </c>
      <c r="E214" s="25" t="s">
        <v>27</v>
      </c>
      <c r="F214" s="26">
        <f>F215</f>
        <v>4941.39</v>
      </c>
      <c r="G214" s="26">
        <f>G215</f>
        <v>0</v>
      </c>
      <c r="H214" s="26">
        <f>H215</f>
        <v>0</v>
      </c>
      <c r="I214" s="26">
        <f>I215</f>
        <v>4674.3</v>
      </c>
      <c r="J214" s="26"/>
      <c r="K214" s="26"/>
      <c r="L214" s="26"/>
      <c r="M214" s="27">
        <f>M215</f>
        <v>16</v>
      </c>
      <c r="N214" s="27">
        <f>N215</f>
        <v>16</v>
      </c>
      <c r="O214" s="27">
        <f>O215</f>
        <v>16</v>
      </c>
    </row>
    <row r="215" spans="1:15" ht="12" customHeight="1" thickBot="1">
      <c r="A215" s="110" t="s">
        <v>63</v>
      </c>
      <c r="B215" s="111" t="s">
        <v>173</v>
      </c>
      <c r="C215" s="112" t="s">
        <v>120</v>
      </c>
      <c r="D215" s="112" t="s">
        <v>188</v>
      </c>
      <c r="E215" s="112" t="s">
        <v>65</v>
      </c>
      <c r="F215" s="113">
        <v>4941.39</v>
      </c>
      <c r="G215" s="114"/>
      <c r="H215" s="114"/>
      <c r="I215" s="114">
        <v>4674.3</v>
      </c>
      <c r="J215" s="114"/>
      <c r="K215" s="114"/>
      <c r="L215" s="114"/>
      <c r="M215" s="115">
        <v>16</v>
      </c>
      <c r="N215" s="115">
        <v>16</v>
      </c>
      <c r="O215" s="116">
        <v>16</v>
      </c>
    </row>
    <row r="216" spans="1:15" ht="13.5" thickBot="1">
      <c r="A216" s="117" t="s">
        <v>189</v>
      </c>
      <c r="B216" s="118"/>
      <c r="C216" s="119"/>
      <c r="D216" s="119"/>
      <c r="E216" s="119"/>
      <c r="F216" s="119"/>
      <c r="G216" s="120"/>
      <c r="H216" s="120"/>
      <c r="I216" s="120"/>
      <c r="J216" s="120"/>
      <c r="K216" s="120"/>
      <c r="L216" s="120"/>
      <c r="M216" s="121">
        <f>M13+M123+M157+M185</f>
        <v>73367</v>
      </c>
      <c r="N216" s="121">
        <f>N13+N123+N157+N185</f>
        <v>75865.9</v>
      </c>
      <c r="O216" s="122">
        <f>O13+O123+O157+O185</f>
        <v>85638.40000000001</v>
      </c>
    </row>
    <row r="217" spans="1:15" ht="13.5" thickBot="1">
      <c r="A217" s="123" t="s">
        <v>190</v>
      </c>
      <c r="B217" s="124"/>
      <c r="C217" s="125"/>
      <c r="D217" s="125"/>
      <c r="E217" s="125"/>
      <c r="F217" s="125"/>
      <c r="G217" s="126"/>
      <c r="H217" s="126"/>
      <c r="I217" s="126"/>
      <c r="J217" s="126"/>
      <c r="K217" s="126"/>
      <c r="L217" s="126"/>
      <c r="M217" s="127">
        <f>M16+M126+M160+M188</f>
        <v>73366.97</v>
      </c>
      <c r="N217" s="127">
        <f>N16+N126+N160+N188</f>
        <v>75865.94</v>
      </c>
      <c r="O217" s="128">
        <f>O16+O126+O160+O188</f>
        <v>85638.40000000001</v>
      </c>
    </row>
    <row r="220" spans="13:15" ht="12.75">
      <c r="M220" s="129"/>
      <c r="N220" s="129"/>
      <c r="O220" s="129"/>
    </row>
  </sheetData>
  <sheetProtection/>
  <mergeCells count="25">
    <mergeCell ref="N2:Q2"/>
    <mergeCell ref="N3:Q3"/>
    <mergeCell ref="N4:Q4"/>
    <mergeCell ref="N1:Q1"/>
    <mergeCell ref="L8:L9"/>
    <mergeCell ref="N8:N9"/>
    <mergeCell ref="O8:O9"/>
    <mergeCell ref="B14:E14"/>
    <mergeCell ref="B15:E15"/>
    <mergeCell ref="B124:E124"/>
    <mergeCell ref="A5:O5"/>
    <mergeCell ref="A6:N6"/>
    <mergeCell ref="A8:A9"/>
    <mergeCell ref="B8:E8"/>
    <mergeCell ref="F8:F9"/>
    <mergeCell ref="B125:E125"/>
    <mergeCell ref="B158:E158"/>
    <mergeCell ref="B159:E159"/>
    <mergeCell ref="B186:E186"/>
    <mergeCell ref="B187:E187"/>
    <mergeCell ref="M8:M9"/>
    <mergeCell ref="G8:G9"/>
    <mergeCell ref="H8:I8"/>
    <mergeCell ref="J8:J9"/>
    <mergeCell ref="K8:K9"/>
  </mergeCells>
  <printOptions/>
  <pageMargins left="0.7480314960629921" right="0.1968503937007874" top="0.3937007874015748" bottom="0.3937007874015748" header="0.1968503937007874" footer="0.2362204724409449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1"/>
  <sheetViews>
    <sheetView tabSelected="1" zoomScale="110" zoomScaleNormal="110" zoomScalePageLayoutView="0" workbookViewId="0" topLeftCell="A1">
      <selection activeCell="Q12" sqref="Q12"/>
    </sheetView>
  </sheetViews>
  <sheetFormatPr defaultColWidth="8.8515625" defaultRowHeight="12.75"/>
  <cols>
    <col min="1" max="1" width="32.8515625" style="5" customWidth="1"/>
    <col min="2" max="2" width="4.8515625" style="5" customWidth="1"/>
    <col min="3" max="3" width="5.7109375" style="5" customWidth="1"/>
    <col min="4" max="4" width="7.57421875" style="5" customWidth="1"/>
    <col min="5" max="5" width="4.7109375" style="5" customWidth="1"/>
    <col min="6" max="6" width="9.57421875" style="5" hidden="1" customWidth="1"/>
    <col min="7" max="7" width="9.57421875" style="6" hidden="1" customWidth="1"/>
    <col min="8" max="9" width="11.8515625" style="6" hidden="1" customWidth="1"/>
    <col min="10" max="10" width="15.7109375" style="6" hidden="1" customWidth="1"/>
    <col min="11" max="11" width="12.28125" style="6" hidden="1" customWidth="1"/>
    <col min="12" max="12" width="12.421875" style="6" hidden="1" customWidth="1"/>
    <col min="13" max="14" width="11.28125" style="5" customWidth="1"/>
    <col min="15" max="15" width="11.8515625" style="5" customWidth="1"/>
    <col min="16" max="39" width="15.7109375" style="5" customWidth="1"/>
    <col min="40" max="16384" width="8.8515625" style="5" customWidth="1"/>
  </cols>
  <sheetData>
    <row r="1" spans="1:17" ht="18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4"/>
      <c r="N1" s="163" t="s">
        <v>191</v>
      </c>
      <c r="O1" s="163"/>
      <c r="P1" s="163"/>
      <c r="Q1" s="163"/>
    </row>
    <row r="2" spans="1:17" ht="11.2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4"/>
      <c r="N2" s="160" t="s">
        <v>192</v>
      </c>
      <c r="O2" s="160"/>
      <c r="P2" s="160"/>
      <c r="Q2" s="160"/>
    </row>
    <row r="3" spans="13:17" ht="13.5" customHeight="1">
      <c r="M3" s="7"/>
      <c r="N3" s="160" t="s">
        <v>193</v>
      </c>
      <c r="O3" s="160"/>
      <c r="P3" s="160"/>
      <c r="Q3" s="160"/>
    </row>
    <row r="4" spans="13:17" ht="13.5" customHeight="1">
      <c r="M4" s="7"/>
      <c r="N4" s="161" t="s">
        <v>196</v>
      </c>
      <c r="O4" s="162"/>
      <c r="P4" s="162"/>
      <c r="Q4" s="161"/>
    </row>
    <row r="5" spans="13:17" ht="13.5" customHeight="1">
      <c r="M5" s="7"/>
      <c r="N5" s="130"/>
      <c r="O5" s="131"/>
      <c r="P5" s="131"/>
      <c r="Q5" s="130"/>
    </row>
    <row r="6" spans="1:15" ht="41.25" customHeight="1">
      <c r="A6" s="153" t="s">
        <v>195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4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</row>
    <row r="8" spans="1:15" ht="13.5" customHeight="1" thickBot="1">
      <c r="A8" s="8"/>
      <c r="B8" s="8"/>
      <c r="N8" s="9"/>
      <c r="O8" s="9" t="s">
        <v>0</v>
      </c>
    </row>
    <row r="9" spans="1:15" ht="21.75" customHeight="1" thickBot="1">
      <c r="A9" s="146" t="s">
        <v>1</v>
      </c>
      <c r="B9" s="155" t="s">
        <v>2</v>
      </c>
      <c r="C9" s="156"/>
      <c r="D9" s="156"/>
      <c r="E9" s="157"/>
      <c r="F9" s="158" t="s">
        <v>3</v>
      </c>
      <c r="G9" s="148" t="s">
        <v>4</v>
      </c>
      <c r="H9" s="150">
        <v>2010</v>
      </c>
      <c r="I9" s="150"/>
      <c r="J9" s="151" t="s">
        <v>5</v>
      </c>
      <c r="K9" s="151" t="s">
        <v>6</v>
      </c>
      <c r="L9" s="164" t="s">
        <v>7</v>
      </c>
      <c r="M9" s="146" t="s">
        <v>8</v>
      </c>
      <c r="N9" s="146" t="s">
        <v>9</v>
      </c>
      <c r="O9" s="146" t="s">
        <v>10</v>
      </c>
    </row>
    <row r="10" spans="1:15" ht="25.5" customHeight="1" thickBot="1">
      <c r="A10" s="147"/>
      <c r="B10" s="10" t="s">
        <v>11</v>
      </c>
      <c r="C10" s="10" t="s">
        <v>12</v>
      </c>
      <c r="D10" s="10" t="s">
        <v>13</v>
      </c>
      <c r="E10" s="10" t="s">
        <v>14</v>
      </c>
      <c r="F10" s="159"/>
      <c r="G10" s="149"/>
      <c r="H10" s="11" t="s">
        <v>15</v>
      </c>
      <c r="I10" s="12" t="s">
        <v>16</v>
      </c>
      <c r="J10" s="152"/>
      <c r="K10" s="152" t="s">
        <v>15</v>
      </c>
      <c r="L10" s="165" t="s">
        <v>16</v>
      </c>
      <c r="M10" s="147"/>
      <c r="N10" s="147"/>
      <c r="O10" s="147"/>
    </row>
    <row r="11" spans="1:15" ht="13.5" thickBot="1">
      <c r="A11" s="13" t="s">
        <v>17</v>
      </c>
      <c r="B11" s="13" t="s">
        <v>18</v>
      </c>
      <c r="C11" s="13" t="s">
        <v>19</v>
      </c>
      <c r="D11" s="13" t="s">
        <v>20</v>
      </c>
      <c r="E11" s="13" t="s">
        <v>21</v>
      </c>
      <c r="F11" s="14" t="s">
        <v>22</v>
      </c>
      <c r="G11" s="15"/>
      <c r="H11" s="15"/>
      <c r="I11" s="15"/>
      <c r="J11" s="16">
        <v>6</v>
      </c>
      <c r="K11" s="16"/>
      <c r="L11" s="17"/>
      <c r="M11" s="13" t="s">
        <v>23</v>
      </c>
      <c r="N11" s="13" t="s">
        <v>22</v>
      </c>
      <c r="O11" s="13" t="s">
        <v>24</v>
      </c>
    </row>
    <row r="12" spans="1:15" ht="21">
      <c r="A12" s="132" t="s">
        <v>25</v>
      </c>
      <c r="B12" s="133" t="s">
        <v>26</v>
      </c>
      <c r="C12" s="134" t="s">
        <v>27</v>
      </c>
      <c r="D12" s="134" t="s">
        <v>27</v>
      </c>
      <c r="E12" s="134" t="s">
        <v>27</v>
      </c>
      <c r="F12" s="135" t="e">
        <f>F18+F41+F45+F49+F71+F77+F98+F109+F115</f>
        <v>#REF!</v>
      </c>
      <c r="G12" s="135" t="e">
        <f>G18+G41+G45+G49+G71+G77+G98+G109+G115</f>
        <v>#REF!</v>
      </c>
      <c r="H12" s="135" t="e">
        <f>H18+H41+H45+H49+H71+H77+H98+H109+H115</f>
        <v>#REF!</v>
      </c>
      <c r="I12" s="135" t="e">
        <f>I18+I41+I45+I49+I71+I77+I98+I109+I115</f>
        <v>#REF!</v>
      </c>
      <c r="J12" s="135"/>
      <c r="K12" s="135"/>
      <c r="L12" s="135"/>
      <c r="M12" s="136">
        <f>M14</f>
        <v>38160</v>
      </c>
      <c r="N12" s="136">
        <f>N14</f>
        <v>37944</v>
      </c>
      <c r="O12" s="136">
        <f>O14</f>
        <v>45108</v>
      </c>
    </row>
    <row r="13" spans="1:15" ht="15" customHeight="1">
      <c r="A13" s="23" t="s">
        <v>28</v>
      </c>
      <c r="B13" s="24"/>
      <c r="C13" s="25"/>
      <c r="D13" s="25"/>
      <c r="E13" s="25"/>
      <c r="F13" s="26"/>
      <c r="G13" s="26"/>
      <c r="H13" s="26"/>
      <c r="I13" s="26"/>
      <c r="J13" s="26"/>
      <c r="K13" s="26"/>
      <c r="L13" s="26"/>
      <c r="M13" s="27"/>
      <c r="N13" s="27"/>
      <c r="O13" s="27"/>
    </row>
    <row r="14" spans="1:15" ht="12" customHeight="1">
      <c r="A14" s="23" t="s">
        <v>29</v>
      </c>
      <c r="B14" s="24"/>
      <c r="C14" s="25"/>
      <c r="D14" s="25"/>
      <c r="E14" s="25"/>
      <c r="F14" s="26"/>
      <c r="G14" s="26"/>
      <c r="H14" s="26"/>
      <c r="I14" s="26"/>
      <c r="J14" s="26"/>
      <c r="K14" s="26"/>
      <c r="L14" s="26"/>
      <c r="M14" s="27">
        <f>M15+M16</f>
        <v>38160</v>
      </c>
      <c r="N14" s="27">
        <f>N15+N16</f>
        <v>37944</v>
      </c>
      <c r="O14" s="27">
        <f>O15+O16</f>
        <v>45108</v>
      </c>
    </row>
    <row r="15" spans="1:15" ht="46.5" customHeight="1">
      <c r="A15" s="33" t="s">
        <v>30</v>
      </c>
      <c r="B15" s="143" t="s">
        <v>31</v>
      </c>
      <c r="C15" s="144"/>
      <c r="D15" s="144"/>
      <c r="E15" s="145"/>
      <c r="F15" s="26"/>
      <c r="G15" s="26"/>
      <c r="H15" s="26"/>
      <c r="I15" s="26"/>
      <c r="J15" s="26"/>
      <c r="K15" s="26"/>
      <c r="L15" s="26"/>
      <c r="M15" s="27">
        <v>0</v>
      </c>
      <c r="N15" s="27">
        <v>0</v>
      </c>
      <c r="O15" s="27">
        <v>0</v>
      </c>
    </row>
    <row r="16" spans="1:15" ht="45" customHeight="1">
      <c r="A16" s="33" t="s">
        <v>32</v>
      </c>
      <c r="B16" s="143" t="s">
        <v>33</v>
      </c>
      <c r="C16" s="144"/>
      <c r="D16" s="144"/>
      <c r="E16" s="145"/>
      <c r="F16" s="26"/>
      <c r="G16" s="26"/>
      <c r="H16" s="26"/>
      <c r="I16" s="26"/>
      <c r="J16" s="26"/>
      <c r="K16" s="26"/>
      <c r="L16" s="26"/>
      <c r="M16" s="34">
        <v>38160</v>
      </c>
      <c r="N16" s="34">
        <v>37944</v>
      </c>
      <c r="O16" s="34">
        <v>45108</v>
      </c>
    </row>
    <row r="17" spans="1:15" ht="12.75" customHeight="1">
      <c r="A17" s="23" t="s">
        <v>34</v>
      </c>
      <c r="B17" s="24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7">
        <v>38160</v>
      </c>
      <c r="N17" s="27">
        <v>37944</v>
      </c>
      <c r="O17" s="27">
        <v>45108</v>
      </c>
    </row>
    <row r="18" spans="1:15" ht="21" hidden="1">
      <c r="A18" s="23" t="s">
        <v>35</v>
      </c>
      <c r="B18" s="24" t="s">
        <v>26</v>
      </c>
      <c r="C18" s="25" t="s">
        <v>36</v>
      </c>
      <c r="D18" s="25" t="s">
        <v>27</v>
      </c>
      <c r="E18" s="25" t="s">
        <v>27</v>
      </c>
      <c r="F18" s="26">
        <f>F19+F23+F26+F30+F33</f>
        <v>35441.07</v>
      </c>
      <c r="G18" s="26">
        <f>G19+G23+G26+G30+G33</f>
        <v>-238.05517000000003</v>
      </c>
      <c r="H18" s="26">
        <f>H19+H23+H26+H30+H33</f>
        <v>1199.2</v>
      </c>
      <c r="I18" s="26">
        <f>I19+I23+I26+I30+I33</f>
        <v>31840.2</v>
      </c>
      <c r="J18" s="26"/>
      <c r="K18" s="26"/>
      <c r="L18" s="26"/>
      <c r="M18" s="34"/>
      <c r="N18" s="34"/>
      <c r="O18" s="34"/>
    </row>
    <row r="19" spans="1:15" ht="41.25" customHeight="1" hidden="1">
      <c r="A19" s="23" t="s">
        <v>37</v>
      </c>
      <c r="B19" s="24" t="s">
        <v>26</v>
      </c>
      <c r="C19" s="25" t="s">
        <v>38</v>
      </c>
      <c r="D19" s="25" t="s">
        <v>27</v>
      </c>
      <c r="E19" s="25" t="s">
        <v>27</v>
      </c>
      <c r="F19" s="26">
        <f>F20</f>
        <v>20000.74</v>
      </c>
      <c r="G19" s="26">
        <f>G20</f>
        <v>0</v>
      </c>
      <c r="H19" s="26">
        <f>H20</f>
        <v>1199.2</v>
      </c>
      <c r="I19" s="26">
        <f>I20</f>
        <v>19576.5</v>
      </c>
      <c r="J19" s="26"/>
      <c r="K19" s="26"/>
      <c r="L19" s="26"/>
      <c r="M19" s="34"/>
      <c r="N19" s="34"/>
      <c r="O19" s="34"/>
    </row>
    <row r="20" spans="1:15" ht="41.25" customHeight="1" hidden="1">
      <c r="A20" s="23" t="s">
        <v>39</v>
      </c>
      <c r="B20" s="24" t="s">
        <v>26</v>
      </c>
      <c r="C20" s="25" t="s">
        <v>38</v>
      </c>
      <c r="D20" s="25" t="s">
        <v>40</v>
      </c>
      <c r="E20" s="25" t="s">
        <v>27</v>
      </c>
      <c r="F20" s="26">
        <f>SUM(F21:F22)</f>
        <v>20000.74</v>
      </c>
      <c r="G20" s="26">
        <f>SUM(G21:G22)</f>
        <v>0</v>
      </c>
      <c r="H20" s="26">
        <f>SUM(H21:H22)</f>
        <v>1199.2</v>
      </c>
      <c r="I20" s="26">
        <f>SUM(I21:I22)</f>
        <v>19576.5</v>
      </c>
      <c r="J20" s="26"/>
      <c r="K20" s="26"/>
      <c r="L20" s="26"/>
      <c r="M20" s="34"/>
      <c r="N20" s="34"/>
      <c r="O20" s="34"/>
    </row>
    <row r="21" spans="1:15" ht="22.5" hidden="1">
      <c r="A21" s="33" t="s">
        <v>41</v>
      </c>
      <c r="B21" s="35" t="s">
        <v>26</v>
      </c>
      <c r="C21" s="36" t="s">
        <v>38</v>
      </c>
      <c r="D21" s="36" t="s">
        <v>42</v>
      </c>
      <c r="E21" s="36" t="s">
        <v>43</v>
      </c>
      <c r="F21" s="37">
        <v>20000.74</v>
      </c>
      <c r="G21" s="38"/>
      <c r="H21" s="38">
        <v>1199.2</v>
      </c>
      <c r="I21" s="38">
        <v>19576.5</v>
      </c>
      <c r="J21" s="38"/>
      <c r="K21" s="38"/>
      <c r="L21" s="38"/>
      <c r="M21" s="39"/>
      <c r="N21" s="39"/>
      <c r="O21" s="39"/>
    </row>
    <row r="22" spans="1:15" ht="12.75" customHeight="1" hidden="1">
      <c r="A22" s="33"/>
      <c r="B22" s="35"/>
      <c r="C22" s="36"/>
      <c r="D22" s="36"/>
      <c r="E22" s="36"/>
      <c r="F22" s="37"/>
      <c r="G22" s="38"/>
      <c r="H22" s="38"/>
      <c r="I22" s="38"/>
      <c r="J22" s="38"/>
      <c r="K22" s="38"/>
      <c r="L22" s="38"/>
      <c r="M22" s="39"/>
      <c r="N22" s="39"/>
      <c r="O22" s="39"/>
    </row>
    <row r="23" spans="1:15" ht="12.75" customHeight="1" hidden="1">
      <c r="A23" s="23" t="s">
        <v>44</v>
      </c>
      <c r="B23" s="24" t="s">
        <v>26</v>
      </c>
      <c r="C23" s="25" t="s">
        <v>45</v>
      </c>
      <c r="D23" s="25" t="s">
        <v>27</v>
      </c>
      <c r="E23" s="25" t="s">
        <v>27</v>
      </c>
      <c r="F23" s="26">
        <f aca="true" t="shared" si="0" ref="F23:I24">F24</f>
        <v>88.45</v>
      </c>
      <c r="G23" s="26">
        <f t="shared" si="0"/>
        <v>0</v>
      </c>
      <c r="H23" s="26">
        <f t="shared" si="0"/>
        <v>0</v>
      </c>
      <c r="I23" s="26">
        <f t="shared" si="0"/>
        <v>0</v>
      </c>
      <c r="J23" s="26"/>
      <c r="K23" s="26"/>
      <c r="L23" s="26"/>
      <c r="M23" s="34"/>
      <c r="N23" s="34"/>
      <c r="O23" s="34"/>
    </row>
    <row r="24" spans="1:15" ht="21" customHeight="1" hidden="1">
      <c r="A24" s="23" t="s">
        <v>46</v>
      </c>
      <c r="B24" s="24" t="s">
        <v>26</v>
      </c>
      <c r="C24" s="25" t="s">
        <v>45</v>
      </c>
      <c r="D24" s="25" t="s">
        <v>47</v>
      </c>
      <c r="E24" s="25" t="s">
        <v>27</v>
      </c>
      <c r="F24" s="26">
        <f t="shared" si="0"/>
        <v>88.45</v>
      </c>
      <c r="G24" s="26">
        <f t="shared" si="0"/>
        <v>0</v>
      </c>
      <c r="H24" s="26">
        <f t="shared" si="0"/>
        <v>0</v>
      </c>
      <c r="I24" s="26">
        <f t="shared" si="0"/>
        <v>0</v>
      </c>
      <c r="J24" s="26"/>
      <c r="K24" s="26"/>
      <c r="L24" s="26"/>
      <c r="M24" s="34"/>
      <c r="N24" s="34"/>
      <c r="O24" s="34"/>
    </row>
    <row r="25" spans="1:15" ht="22.5" customHeight="1" hidden="1">
      <c r="A25" s="33" t="s">
        <v>41</v>
      </c>
      <c r="B25" s="35" t="s">
        <v>26</v>
      </c>
      <c r="C25" s="36" t="s">
        <v>45</v>
      </c>
      <c r="D25" s="36" t="s">
        <v>48</v>
      </c>
      <c r="E25" s="36" t="s">
        <v>43</v>
      </c>
      <c r="F25" s="37">
        <v>88.45</v>
      </c>
      <c r="G25" s="38"/>
      <c r="H25" s="38"/>
      <c r="I25" s="38"/>
      <c r="J25" s="38"/>
      <c r="K25" s="38"/>
      <c r="L25" s="38"/>
      <c r="M25" s="39"/>
      <c r="N25" s="39"/>
      <c r="O25" s="39"/>
    </row>
    <row r="26" spans="1:15" ht="21" customHeight="1" hidden="1">
      <c r="A26" s="23" t="s">
        <v>49</v>
      </c>
      <c r="B26" s="24" t="s">
        <v>26</v>
      </c>
      <c r="C26" s="25" t="s">
        <v>50</v>
      </c>
      <c r="D26" s="25" t="s">
        <v>27</v>
      </c>
      <c r="E26" s="25" t="s">
        <v>27</v>
      </c>
      <c r="F26" s="26">
        <f>F27</f>
        <v>1164.7</v>
      </c>
      <c r="G26" s="26">
        <f>G27</f>
        <v>0</v>
      </c>
      <c r="H26" s="26">
        <f>H27</f>
        <v>0</v>
      </c>
      <c r="I26" s="26">
        <f>I27</f>
        <v>0</v>
      </c>
      <c r="J26" s="26"/>
      <c r="K26" s="26"/>
      <c r="L26" s="26"/>
      <c r="M26" s="34"/>
      <c r="N26" s="34"/>
      <c r="O26" s="34"/>
    </row>
    <row r="27" spans="1:15" ht="12.75" customHeight="1" hidden="1">
      <c r="A27" s="23" t="s">
        <v>51</v>
      </c>
      <c r="B27" s="24" t="s">
        <v>26</v>
      </c>
      <c r="C27" s="25" t="s">
        <v>50</v>
      </c>
      <c r="D27" s="25" t="s">
        <v>52</v>
      </c>
      <c r="E27" s="25" t="s">
        <v>27</v>
      </c>
      <c r="F27" s="26">
        <f>SUM(F28:F29)</f>
        <v>1164.7</v>
      </c>
      <c r="G27" s="26">
        <f>SUM(G28:G29)</f>
        <v>0</v>
      </c>
      <c r="H27" s="26">
        <f>SUM(H28:H29)</f>
        <v>0</v>
      </c>
      <c r="I27" s="26">
        <f>SUM(I28:I29)</f>
        <v>0</v>
      </c>
      <c r="J27" s="26"/>
      <c r="K27" s="26"/>
      <c r="L27" s="26"/>
      <c r="M27" s="34"/>
      <c r="N27" s="34"/>
      <c r="O27" s="34"/>
    </row>
    <row r="28" spans="1:15" ht="22.5" customHeight="1" hidden="1">
      <c r="A28" s="33" t="s">
        <v>41</v>
      </c>
      <c r="B28" s="35" t="s">
        <v>26</v>
      </c>
      <c r="C28" s="36" t="s">
        <v>50</v>
      </c>
      <c r="D28" s="36" t="s">
        <v>53</v>
      </c>
      <c r="E28" s="36" t="s">
        <v>43</v>
      </c>
      <c r="F28" s="37">
        <v>1164.7</v>
      </c>
      <c r="G28" s="38"/>
      <c r="H28" s="38"/>
      <c r="I28" s="38"/>
      <c r="J28" s="38"/>
      <c r="K28" s="38"/>
      <c r="L28" s="38"/>
      <c r="M28" s="39"/>
      <c r="N28" s="39"/>
      <c r="O28" s="39"/>
    </row>
    <row r="29" spans="1:15" ht="22.5" customHeight="1" hidden="1">
      <c r="A29" s="33" t="s">
        <v>41</v>
      </c>
      <c r="B29" s="35" t="s">
        <v>26</v>
      </c>
      <c r="C29" s="36" t="s">
        <v>50</v>
      </c>
      <c r="D29" s="36" t="s">
        <v>54</v>
      </c>
      <c r="E29" s="36" t="s">
        <v>43</v>
      </c>
      <c r="F29" s="37">
        <v>0</v>
      </c>
      <c r="G29" s="38"/>
      <c r="H29" s="38"/>
      <c r="I29" s="38"/>
      <c r="J29" s="38"/>
      <c r="K29" s="38"/>
      <c r="L29" s="38"/>
      <c r="M29" s="39"/>
      <c r="N29" s="39"/>
      <c r="O29" s="39"/>
    </row>
    <row r="30" spans="1:15" ht="12.75" customHeight="1" hidden="1">
      <c r="A30" s="23"/>
      <c r="B30" s="24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34"/>
      <c r="N30" s="34"/>
      <c r="O30" s="34"/>
    </row>
    <row r="31" spans="1:15" ht="12.75" customHeight="1" hidden="1">
      <c r="A31" s="23"/>
      <c r="B31" s="24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34"/>
      <c r="N31" s="34"/>
      <c r="O31" s="34"/>
    </row>
    <row r="32" spans="1:15" ht="12.75" customHeight="1" hidden="1">
      <c r="A32" s="33"/>
      <c r="B32" s="35"/>
      <c r="C32" s="36"/>
      <c r="D32" s="36"/>
      <c r="E32" s="36"/>
      <c r="F32" s="37"/>
      <c r="G32" s="38"/>
      <c r="H32" s="38"/>
      <c r="I32" s="38"/>
      <c r="J32" s="38"/>
      <c r="K32" s="38"/>
      <c r="L32" s="38"/>
      <c r="M32" s="39"/>
      <c r="N32" s="39"/>
      <c r="O32" s="39"/>
    </row>
    <row r="33" spans="1:15" ht="11.25" customHeight="1" hidden="1">
      <c r="A33" s="23" t="s">
        <v>55</v>
      </c>
      <c r="B33" s="24" t="s">
        <v>26</v>
      </c>
      <c r="C33" s="25" t="s">
        <v>56</v>
      </c>
      <c r="D33" s="25" t="s">
        <v>27</v>
      </c>
      <c r="E33" s="25" t="s">
        <v>27</v>
      </c>
      <c r="F33" s="26">
        <f>F34+F36+F39</f>
        <v>14187.179999999998</v>
      </c>
      <c r="G33" s="26">
        <f>G34+G36+G39</f>
        <v>-238.05517000000003</v>
      </c>
      <c r="H33" s="26">
        <f>H34+H36+H39</f>
        <v>0</v>
      </c>
      <c r="I33" s="26">
        <f>I34+I36+I39</f>
        <v>12263.7</v>
      </c>
      <c r="J33" s="26"/>
      <c r="K33" s="26"/>
      <c r="L33" s="26"/>
      <c r="M33" s="34"/>
      <c r="N33" s="34"/>
      <c r="O33" s="34"/>
    </row>
    <row r="34" spans="1:15" ht="12.75" customHeight="1" hidden="1">
      <c r="A34" s="23"/>
      <c r="B34" s="24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34"/>
      <c r="N34" s="34"/>
      <c r="O34" s="34"/>
    </row>
    <row r="35" spans="1:15" ht="12.75" customHeight="1" hidden="1">
      <c r="A35" s="33"/>
      <c r="B35" s="35"/>
      <c r="C35" s="36"/>
      <c r="D35" s="36"/>
      <c r="E35" s="36"/>
      <c r="F35" s="37"/>
      <c r="G35" s="38"/>
      <c r="H35" s="38"/>
      <c r="I35" s="38"/>
      <c r="J35" s="38"/>
      <c r="K35" s="38"/>
      <c r="L35" s="38"/>
      <c r="M35" s="39"/>
      <c r="N35" s="39"/>
      <c r="O35" s="39"/>
    </row>
    <row r="36" spans="1:15" ht="31.5" customHeight="1" hidden="1">
      <c r="A36" s="23" t="s">
        <v>57</v>
      </c>
      <c r="B36" s="24" t="s">
        <v>26</v>
      </c>
      <c r="C36" s="25" t="s">
        <v>56</v>
      </c>
      <c r="D36" s="25" t="s">
        <v>58</v>
      </c>
      <c r="E36" s="25" t="s">
        <v>27</v>
      </c>
      <c r="F36" s="26">
        <f>SUM(F37:F38)</f>
        <v>991.47</v>
      </c>
      <c r="G36" s="26">
        <f>SUM(G37:G38)</f>
        <v>337.64483</v>
      </c>
      <c r="H36" s="26">
        <f>SUM(H37:H38)</f>
        <v>0</v>
      </c>
      <c r="I36" s="26">
        <f>SUM(I37:I38)</f>
        <v>0</v>
      </c>
      <c r="J36" s="26"/>
      <c r="K36" s="26"/>
      <c r="L36" s="26"/>
      <c r="M36" s="34"/>
      <c r="N36" s="34"/>
      <c r="O36" s="34"/>
    </row>
    <row r="37" spans="1:15" ht="22.5" customHeight="1" hidden="1">
      <c r="A37" s="33" t="s">
        <v>41</v>
      </c>
      <c r="B37" s="35" t="s">
        <v>26</v>
      </c>
      <c r="C37" s="36" t="s">
        <v>56</v>
      </c>
      <c r="D37" s="36" t="s">
        <v>59</v>
      </c>
      <c r="E37" s="36" t="s">
        <v>43</v>
      </c>
      <c r="F37" s="37">
        <v>508.62</v>
      </c>
      <c r="G37" s="38"/>
      <c r="H37" s="38"/>
      <c r="I37" s="38"/>
      <c r="J37" s="38"/>
      <c r="K37" s="38"/>
      <c r="L37" s="38"/>
      <c r="M37" s="39"/>
      <c r="N37" s="39"/>
      <c r="O37" s="39"/>
    </row>
    <row r="38" spans="1:15" ht="22.5" customHeight="1" hidden="1">
      <c r="A38" s="33" t="s">
        <v>41</v>
      </c>
      <c r="B38" s="35" t="s">
        <v>26</v>
      </c>
      <c r="C38" s="36" t="s">
        <v>56</v>
      </c>
      <c r="D38" s="36" t="s">
        <v>60</v>
      </c>
      <c r="E38" s="36" t="s">
        <v>43</v>
      </c>
      <c r="F38" s="37">
        <v>482.85</v>
      </c>
      <c r="G38" s="38">
        <v>337.64483</v>
      </c>
      <c r="H38" s="38"/>
      <c r="I38" s="38"/>
      <c r="J38" s="38"/>
      <c r="K38" s="38"/>
      <c r="L38" s="38"/>
      <c r="M38" s="39"/>
      <c r="N38" s="39"/>
      <c r="O38" s="39"/>
    </row>
    <row r="39" spans="1:15" ht="21" hidden="1">
      <c r="A39" s="23" t="s">
        <v>61</v>
      </c>
      <c r="B39" s="24" t="s">
        <v>26</v>
      </c>
      <c r="C39" s="25" t="s">
        <v>56</v>
      </c>
      <c r="D39" s="25" t="s">
        <v>62</v>
      </c>
      <c r="E39" s="25" t="s">
        <v>27</v>
      </c>
      <c r="F39" s="26">
        <f>F40</f>
        <v>13195.71</v>
      </c>
      <c r="G39" s="26">
        <f>G40</f>
        <v>-575.7</v>
      </c>
      <c r="H39" s="26">
        <f>H40</f>
        <v>0</v>
      </c>
      <c r="I39" s="26">
        <f>I40</f>
        <v>12263.7</v>
      </c>
      <c r="J39" s="26"/>
      <c r="K39" s="26"/>
      <c r="L39" s="26"/>
      <c r="M39" s="34"/>
      <c r="N39" s="34"/>
      <c r="O39" s="34"/>
    </row>
    <row r="40" spans="1:15" ht="11.25" customHeight="1" hidden="1">
      <c r="A40" s="33" t="s">
        <v>63</v>
      </c>
      <c r="B40" s="35" t="s">
        <v>26</v>
      </c>
      <c r="C40" s="36" t="s">
        <v>56</v>
      </c>
      <c r="D40" s="36" t="s">
        <v>64</v>
      </c>
      <c r="E40" s="36" t="s">
        <v>65</v>
      </c>
      <c r="F40" s="37">
        <v>13195.71</v>
      </c>
      <c r="G40" s="38">
        <v>-575.7</v>
      </c>
      <c r="H40" s="38"/>
      <c r="I40" s="38">
        <v>12263.7</v>
      </c>
      <c r="J40" s="38"/>
      <c r="K40" s="38"/>
      <c r="L40" s="38"/>
      <c r="M40" s="39"/>
      <c r="N40" s="39"/>
      <c r="O40" s="39"/>
    </row>
    <row r="41" spans="1:15" ht="21" customHeight="1" hidden="1">
      <c r="A41" s="23" t="s">
        <v>66</v>
      </c>
      <c r="B41" s="24" t="s">
        <v>26</v>
      </c>
      <c r="C41" s="25" t="s">
        <v>67</v>
      </c>
      <c r="D41" s="25" t="s">
        <v>27</v>
      </c>
      <c r="E41" s="25" t="s">
        <v>27</v>
      </c>
      <c r="F41" s="26">
        <f aca="true" t="shared" si="1" ref="F41:I43">F42</f>
        <v>1900</v>
      </c>
      <c r="G41" s="26">
        <f t="shared" si="1"/>
        <v>0</v>
      </c>
      <c r="H41" s="26">
        <f t="shared" si="1"/>
        <v>0</v>
      </c>
      <c r="I41" s="26">
        <f t="shared" si="1"/>
        <v>0</v>
      </c>
      <c r="J41" s="26"/>
      <c r="K41" s="26"/>
      <c r="L41" s="26"/>
      <c r="M41" s="34"/>
      <c r="N41" s="34"/>
      <c r="O41" s="34"/>
    </row>
    <row r="42" spans="1:15" ht="12.75" customHeight="1" hidden="1">
      <c r="A42" s="23" t="s">
        <v>68</v>
      </c>
      <c r="B42" s="24" t="s">
        <v>26</v>
      </c>
      <c r="C42" s="25" t="s">
        <v>69</v>
      </c>
      <c r="D42" s="25" t="s">
        <v>27</v>
      </c>
      <c r="E42" s="25" t="s">
        <v>27</v>
      </c>
      <c r="F42" s="26">
        <f t="shared" si="1"/>
        <v>1900</v>
      </c>
      <c r="G42" s="26">
        <f t="shared" si="1"/>
        <v>0</v>
      </c>
      <c r="H42" s="26">
        <f t="shared" si="1"/>
        <v>0</v>
      </c>
      <c r="I42" s="26">
        <f t="shared" si="1"/>
        <v>0</v>
      </c>
      <c r="J42" s="26"/>
      <c r="K42" s="26"/>
      <c r="L42" s="26"/>
      <c r="M42" s="34"/>
      <c r="N42" s="34"/>
      <c r="O42" s="34"/>
    </row>
    <row r="43" spans="1:15" ht="21" customHeight="1" hidden="1">
      <c r="A43" s="23" t="s">
        <v>70</v>
      </c>
      <c r="B43" s="24" t="s">
        <v>26</v>
      </c>
      <c r="C43" s="25" t="s">
        <v>69</v>
      </c>
      <c r="D43" s="25" t="s">
        <v>71</v>
      </c>
      <c r="E43" s="25" t="s">
        <v>27</v>
      </c>
      <c r="F43" s="26">
        <f t="shared" si="1"/>
        <v>1900</v>
      </c>
      <c r="G43" s="26">
        <f t="shared" si="1"/>
        <v>0</v>
      </c>
      <c r="H43" s="26">
        <f t="shared" si="1"/>
        <v>0</v>
      </c>
      <c r="I43" s="26">
        <f t="shared" si="1"/>
        <v>0</v>
      </c>
      <c r="J43" s="26"/>
      <c r="K43" s="26"/>
      <c r="L43" s="26"/>
      <c r="M43" s="34"/>
      <c r="N43" s="34"/>
      <c r="O43" s="34"/>
    </row>
    <row r="44" spans="1:15" ht="33.75" customHeight="1" hidden="1">
      <c r="A44" s="33" t="s">
        <v>72</v>
      </c>
      <c r="B44" s="35" t="s">
        <v>26</v>
      </c>
      <c r="C44" s="36" t="s">
        <v>69</v>
      </c>
      <c r="D44" s="36" t="s">
        <v>73</v>
      </c>
      <c r="E44" s="36" t="s">
        <v>74</v>
      </c>
      <c r="F44" s="37">
        <v>1900</v>
      </c>
      <c r="G44" s="38"/>
      <c r="H44" s="38"/>
      <c r="I44" s="38"/>
      <c r="J44" s="38"/>
      <c r="K44" s="38"/>
      <c r="L44" s="38"/>
      <c r="M44" s="39"/>
      <c r="N44" s="39"/>
      <c r="O44" s="39"/>
    </row>
    <row r="45" spans="1:15" ht="12.75" customHeight="1" hidden="1">
      <c r="A45" s="23"/>
      <c r="B45" s="24"/>
      <c r="C45" s="25"/>
      <c r="D45" s="25"/>
      <c r="E45" s="25"/>
      <c r="F45" s="26"/>
      <c r="G45" s="26"/>
      <c r="H45" s="26"/>
      <c r="I45" s="26"/>
      <c r="J45" s="26"/>
      <c r="K45" s="26"/>
      <c r="L45" s="26"/>
      <c r="M45" s="34"/>
      <c r="N45" s="34"/>
      <c r="O45" s="34"/>
    </row>
    <row r="46" spans="1:15" ht="12.75" customHeight="1" hidden="1">
      <c r="A46" s="23"/>
      <c r="B46" s="24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34"/>
      <c r="N46" s="34"/>
      <c r="O46" s="34"/>
    </row>
    <row r="47" spans="1:15" ht="12.75" customHeight="1" hidden="1">
      <c r="A47" s="23"/>
      <c r="B47" s="24"/>
      <c r="C47" s="25"/>
      <c r="D47" s="25"/>
      <c r="E47" s="25"/>
      <c r="F47" s="26"/>
      <c r="G47" s="26"/>
      <c r="H47" s="26"/>
      <c r="I47" s="26"/>
      <c r="J47" s="26"/>
      <c r="K47" s="26"/>
      <c r="L47" s="26"/>
      <c r="M47" s="34"/>
      <c r="N47" s="34"/>
      <c r="O47" s="34"/>
    </row>
    <row r="48" spans="1:15" ht="15" customHeight="1" hidden="1">
      <c r="A48" s="33"/>
      <c r="B48" s="35"/>
      <c r="C48" s="36"/>
      <c r="D48" s="36"/>
      <c r="E48" s="36"/>
      <c r="F48" s="37"/>
      <c r="G48" s="38"/>
      <c r="H48" s="38"/>
      <c r="I48" s="38"/>
      <c r="J48" s="38"/>
      <c r="K48" s="38"/>
      <c r="L48" s="38"/>
      <c r="M48" s="39"/>
      <c r="N48" s="39"/>
      <c r="O48" s="39"/>
    </row>
    <row r="49" spans="1:15" ht="11.25" customHeight="1" hidden="1">
      <c r="A49" s="23" t="s">
        <v>75</v>
      </c>
      <c r="B49" s="24" t="s">
        <v>26</v>
      </c>
      <c r="C49" s="25" t="s">
        <v>76</v>
      </c>
      <c r="D49" s="25" t="s">
        <v>27</v>
      </c>
      <c r="E49" s="25" t="s">
        <v>27</v>
      </c>
      <c r="F49" s="26">
        <f>F50+F53+F62+F66</f>
        <v>5018.400000000001</v>
      </c>
      <c r="G49" s="26">
        <f>G50+G53+G62+G66</f>
        <v>-649</v>
      </c>
      <c r="H49" s="26">
        <f>H50+H53+H62+H66</f>
        <v>0</v>
      </c>
      <c r="I49" s="26">
        <f>I50+I53+I62+I66</f>
        <v>4682.8</v>
      </c>
      <c r="J49" s="26"/>
      <c r="K49" s="26"/>
      <c r="L49" s="26"/>
      <c r="M49" s="34"/>
      <c r="N49" s="34"/>
      <c r="O49" s="34"/>
    </row>
    <row r="50" spans="1:15" ht="12.75" customHeight="1" hidden="1">
      <c r="A50" s="23" t="s">
        <v>77</v>
      </c>
      <c r="B50" s="24" t="s">
        <v>26</v>
      </c>
      <c r="C50" s="25" t="s">
        <v>78</v>
      </c>
      <c r="D50" s="25" t="s">
        <v>27</v>
      </c>
      <c r="E50" s="25" t="s">
        <v>27</v>
      </c>
      <c r="F50" s="26">
        <f aca="true" t="shared" si="2" ref="F50:I51">F51</f>
        <v>84.72</v>
      </c>
      <c r="G50" s="26">
        <f t="shared" si="2"/>
        <v>0</v>
      </c>
      <c r="H50" s="26">
        <f t="shared" si="2"/>
        <v>0</v>
      </c>
      <c r="I50" s="26">
        <f t="shared" si="2"/>
        <v>0</v>
      </c>
      <c r="J50" s="26"/>
      <c r="K50" s="26"/>
      <c r="L50" s="26"/>
      <c r="M50" s="34"/>
      <c r="N50" s="34"/>
      <c r="O50" s="34"/>
    </row>
    <row r="51" spans="1:15" ht="12.75" customHeight="1" hidden="1">
      <c r="A51" s="23" t="s">
        <v>79</v>
      </c>
      <c r="B51" s="24" t="s">
        <v>26</v>
      </c>
      <c r="C51" s="25" t="s">
        <v>78</v>
      </c>
      <c r="D51" s="25" t="s">
        <v>80</v>
      </c>
      <c r="E51" s="25" t="s">
        <v>27</v>
      </c>
      <c r="F51" s="26">
        <f t="shared" si="2"/>
        <v>84.72</v>
      </c>
      <c r="G51" s="26">
        <f t="shared" si="2"/>
        <v>0</v>
      </c>
      <c r="H51" s="26">
        <f t="shared" si="2"/>
        <v>0</v>
      </c>
      <c r="I51" s="26">
        <f t="shared" si="2"/>
        <v>0</v>
      </c>
      <c r="J51" s="26"/>
      <c r="K51" s="26"/>
      <c r="L51" s="26"/>
      <c r="M51" s="34"/>
      <c r="N51" s="34"/>
      <c r="O51" s="34"/>
    </row>
    <row r="52" spans="1:15" ht="12.75" customHeight="1" hidden="1">
      <c r="A52" s="33" t="s">
        <v>81</v>
      </c>
      <c r="B52" s="35" t="s">
        <v>26</v>
      </c>
      <c r="C52" s="36" t="s">
        <v>78</v>
      </c>
      <c r="D52" s="36" t="s">
        <v>82</v>
      </c>
      <c r="E52" s="36" t="s">
        <v>83</v>
      </c>
      <c r="F52" s="37">
        <v>84.72</v>
      </c>
      <c r="G52" s="38"/>
      <c r="H52" s="38"/>
      <c r="I52" s="38"/>
      <c r="J52" s="38"/>
      <c r="K52" s="38"/>
      <c r="L52" s="38"/>
      <c r="M52" s="39"/>
      <c r="N52" s="39"/>
      <c r="O52" s="39"/>
    </row>
    <row r="53" spans="1:15" ht="12.75" customHeight="1" hidden="1">
      <c r="A53" s="23"/>
      <c r="B53" s="24"/>
      <c r="C53" s="25"/>
      <c r="D53" s="25"/>
      <c r="E53" s="25"/>
      <c r="F53" s="26"/>
      <c r="G53" s="26"/>
      <c r="H53" s="26"/>
      <c r="I53" s="26"/>
      <c r="J53" s="26"/>
      <c r="K53" s="26"/>
      <c r="L53" s="26"/>
      <c r="M53" s="34"/>
      <c r="N53" s="34"/>
      <c r="O53" s="34"/>
    </row>
    <row r="54" spans="1:15" ht="12.75" customHeight="1" hidden="1">
      <c r="A54" s="23"/>
      <c r="B54" s="24"/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34"/>
      <c r="N54" s="34"/>
      <c r="O54" s="34"/>
    </row>
    <row r="55" spans="1:15" ht="12.75" customHeight="1" hidden="1">
      <c r="A55" s="33"/>
      <c r="B55" s="35"/>
      <c r="C55" s="36"/>
      <c r="D55" s="36"/>
      <c r="E55" s="36"/>
      <c r="F55" s="37"/>
      <c r="G55" s="38"/>
      <c r="H55" s="38"/>
      <c r="I55" s="38"/>
      <c r="J55" s="38"/>
      <c r="K55" s="38"/>
      <c r="L55" s="38"/>
      <c r="M55" s="39"/>
      <c r="N55" s="39"/>
      <c r="O55" s="39"/>
    </row>
    <row r="56" spans="1:15" ht="12.75" customHeight="1" hidden="1">
      <c r="A56" s="23" t="s">
        <v>84</v>
      </c>
      <c r="B56" s="24" t="s">
        <v>26</v>
      </c>
      <c r="C56" s="25" t="s">
        <v>85</v>
      </c>
      <c r="D56" s="25" t="s">
        <v>86</v>
      </c>
      <c r="E56" s="25" t="s">
        <v>27</v>
      </c>
      <c r="F56" s="26">
        <f>F57</f>
        <v>0</v>
      </c>
      <c r="G56" s="26">
        <f>G57</f>
        <v>0</v>
      </c>
      <c r="H56" s="26">
        <f>H57</f>
        <v>0</v>
      </c>
      <c r="I56" s="26">
        <f>I57</f>
        <v>0</v>
      </c>
      <c r="J56" s="26"/>
      <c r="K56" s="26"/>
      <c r="L56" s="26"/>
      <c r="M56" s="34"/>
      <c r="N56" s="34"/>
      <c r="O56" s="34"/>
    </row>
    <row r="57" spans="1:15" ht="22.5" customHeight="1" hidden="1">
      <c r="A57" s="33" t="s">
        <v>41</v>
      </c>
      <c r="B57" s="35" t="s">
        <v>26</v>
      </c>
      <c r="C57" s="36" t="s">
        <v>85</v>
      </c>
      <c r="D57" s="36" t="s">
        <v>87</v>
      </c>
      <c r="E57" s="36" t="s">
        <v>43</v>
      </c>
      <c r="F57" s="37">
        <v>0</v>
      </c>
      <c r="G57" s="38"/>
      <c r="H57" s="38"/>
      <c r="I57" s="38"/>
      <c r="J57" s="38"/>
      <c r="K57" s="38"/>
      <c r="L57" s="38"/>
      <c r="M57" s="39"/>
      <c r="N57" s="39"/>
      <c r="O57" s="39"/>
    </row>
    <row r="58" spans="1:15" ht="12.75" customHeight="1" hidden="1">
      <c r="A58" s="23" t="s">
        <v>79</v>
      </c>
      <c r="B58" s="24" t="s">
        <v>26</v>
      </c>
      <c r="C58" s="25" t="s">
        <v>85</v>
      </c>
      <c r="D58" s="25" t="s">
        <v>80</v>
      </c>
      <c r="E58" s="25" t="s">
        <v>27</v>
      </c>
      <c r="F58" s="26">
        <f>SUM(F59:F61)</f>
        <v>7956.17</v>
      </c>
      <c r="G58" s="26">
        <f>SUM(G59:G61)</f>
        <v>0</v>
      </c>
      <c r="H58" s="26">
        <f>SUM(H59:H61)</f>
        <v>0</v>
      </c>
      <c r="I58" s="26">
        <f>SUM(I59:I61)</f>
        <v>0</v>
      </c>
      <c r="J58" s="26"/>
      <c r="K58" s="26"/>
      <c r="L58" s="26"/>
      <c r="M58" s="34"/>
      <c r="N58" s="34"/>
      <c r="O58" s="34"/>
    </row>
    <row r="59" spans="1:15" ht="12.75" customHeight="1" hidden="1">
      <c r="A59" s="33" t="s">
        <v>81</v>
      </c>
      <c r="B59" s="35" t="s">
        <v>26</v>
      </c>
      <c r="C59" s="36" t="s">
        <v>85</v>
      </c>
      <c r="D59" s="36" t="s">
        <v>80</v>
      </c>
      <c r="E59" s="36" t="s">
        <v>83</v>
      </c>
      <c r="F59" s="37">
        <v>4578</v>
      </c>
      <c r="G59" s="38"/>
      <c r="H59" s="38"/>
      <c r="I59" s="38"/>
      <c r="J59" s="38"/>
      <c r="K59" s="38"/>
      <c r="L59" s="38"/>
      <c r="M59" s="39"/>
      <c r="N59" s="39"/>
      <c r="O59" s="39"/>
    </row>
    <row r="60" spans="1:15" ht="12.75" customHeight="1" hidden="1">
      <c r="A60" s="33" t="s">
        <v>81</v>
      </c>
      <c r="B60" s="35" t="s">
        <v>26</v>
      </c>
      <c r="C60" s="36" t="s">
        <v>85</v>
      </c>
      <c r="D60" s="36" t="s">
        <v>88</v>
      </c>
      <c r="E60" s="36" t="s">
        <v>83</v>
      </c>
      <c r="F60" s="37">
        <v>1682.5</v>
      </c>
      <c r="G60" s="38"/>
      <c r="H60" s="38"/>
      <c r="I60" s="38"/>
      <c r="J60" s="38"/>
      <c r="K60" s="38"/>
      <c r="L60" s="38"/>
      <c r="M60" s="39"/>
      <c r="N60" s="39"/>
      <c r="O60" s="39"/>
    </row>
    <row r="61" spans="1:15" ht="12.75" customHeight="1" hidden="1">
      <c r="A61" s="33" t="s">
        <v>81</v>
      </c>
      <c r="B61" s="35" t="s">
        <v>26</v>
      </c>
      <c r="C61" s="36" t="s">
        <v>85</v>
      </c>
      <c r="D61" s="36" t="s">
        <v>89</v>
      </c>
      <c r="E61" s="36" t="s">
        <v>83</v>
      </c>
      <c r="F61" s="37">
        <v>1695.67</v>
      </c>
      <c r="G61" s="38"/>
      <c r="H61" s="38"/>
      <c r="I61" s="38"/>
      <c r="J61" s="38"/>
      <c r="K61" s="38"/>
      <c r="L61" s="38"/>
      <c r="M61" s="39"/>
      <c r="N61" s="39"/>
      <c r="O61" s="39"/>
    </row>
    <row r="62" spans="1:15" ht="12.75" customHeight="1" hidden="1">
      <c r="A62" s="23" t="s">
        <v>90</v>
      </c>
      <c r="B62" s="24" t="s">
        <v>26</v>
      </c>
      <c r="C62" s="25" t="s">
        <v>91</v>
      </c>
      <c r="D62" s="25" t="s">
        <v>27</v>
      </c>
      <c r="E62" s="25" t="s">
        <v>27</v>
      </c>
      <c r="F62" s="26">
        <f>F63</f>
        <v>0</v>
      </c>
      <c r="G62" s="26">
        <f>G63</f>
        <v>0</v>
      </c>
      <c r="H62" s="26">
        <f>H63</f>
        <v>0</v>
      </c>
      <c r="I62" s="26">
        <f>I63</f>
        <v>0</v>
      </c>
      <c r="J62" s="26"/>
      <c r="K62" s="26"/>
      <c r="L62" s="26"/>
      <c r="M62" s="34"/>
      <c r="N62" s="34"/>
      <c r="O62" s="34"/>
    </row>
    <row r="63" spans="1:15" ht="12.75" customHeight="1" hidden="1">
      <c r="A63" s="23" t="s">
        <v>90</v>
      </c>
      <c r="B63" s="24" t="s">
        <v>26</v>
      </c>
      <c r="C63" s="25" t="s">
        <v>91</v>
      </c>
      <c r="D63" s="25" t="s">
        <v>92</v>
      </c>
      <c r="E63" s="25" t="s">
        <v>27</v>
      </c>
      <c r="F63" s="26">
        <f>SUM(F64:F65)</f>
        <v>0</v>
      </c>
      <c r="G63" s="26">
        <f>SUM(G64:G65)</f>
        <v>0</v>
      </c>
      <c r="H63" s="26">
        <f>SUM(H64:H65)</f>
        <v>0</v>
      </c>
      <c r="I63" s="26">
        <f>SUM(I64:I65)</f>
        <v>0</v>
      </c>
      <c r="J63" s="26"/>
      <c r="K63" s="26"/>
      <c r="L63" s="26"/>
      <c r="M63" s="34"/>
      <c r="N63" s="34"/>
      <c r="O63" s="34"/>
    </row>
    <row r="64" spans="1:15" ht="22.5" customHeight="1" hidden="1">
      <c r="A64" s="33" t="s">
        <v>41</v>
      </c>
      <c r="B64" s="35" t="s">
        <v>26</v>
      </c>
      <c r="C64" s="36" t="s">
        <v>91</v>
      </c>
      <c r="D64" s="36" t="s">
        <v>93</v>
      </c>
      <c r="E64" s="36" t="s">
        <v>43</v>
      </c>
      <c r="F64" s="37">
        <v>0</v>
      </c>
      <c r="G64" s="38"/>
      <c r="H64" s="38"/>
      <c r="I64" s="38"/>
      <c r="J64" s="38"/>
      <c r="K64" s="38"/>
      <c r="L64" s="38"/>
      <c r="M64" s="39"/>
      <c r="N64" s="39"/>
      <c r="O64" s="39"/>
    </row>
    <row r="65" spans="1:15" ht="22.5" customHeight="1" hidden="1">
      <c r="A65" s="33" t="s">
        <v>41</v>
      </c>
      <c r="B65" s="35" t="s">
        <v>26</v>
      </c>
      <c r="C65" s="36" t="s">
        <v>91</v>
      </c>
      <c r="D65" s="36" t="s">
        <v>94</v>
      </c>
      <c r="E65" s="36" t="s">
        <v>43</v>
      </c>
      <c r="F65" s="37">
        <v>0</v>
      </c>
      <c r="G65" s="38"/>
      <c r="H65" s="38"/>
      <c r="I65" s="38"/>
      <c r="J65" s="38"/>
      <c r="K65" s="38"/>
      <c r="L65" s="38"/>
      <c r="M65" s="39"/>
      <c r="N65" s="39"/>
      <c r="O65" s="39"/>
    </row>
    <row r="66" spans="1:15" ht="21" hidden="1">
      <c r="A66" s="23" t="s">
        <v>95</v>
      </c>
      <c r="B66" s="24" t="s">
        <v>26</v>
      </c>
      <c r="C66" s="25" t="s">
        <v>96</v>
      </c>
      <c r="D66" s="25" t="s">
        <v>27</v>
      </c>
      <c r="E66" s="25" t="s">
        <v>27</v>
      </c>
      <c r="F66" s="26">
        <f>F67+F69</f>
        <v>4933.68</v>
      </c>
      <c r="G66" s="26">
        <f>G67+G69</f>
        <v>-649</v>
      </c>
      <c r="H66" s="26">
        <f>H67+H69</f>
        <v>0</v>
      </c>
      <c r="I66" s="26">
        <f>I67+I69</f>
        <v>4682.8</v>
      </c>
      <c r="J66" s="26"/>
      <c r="K66" s="26"/>
      <c r="L66" s="26"/>
      <c r="M66" s="34"/>
      <c r="N66" s="34"/>
      <c r="O66" s="34"/>
    </row>
    <row r="67" spans="1:15" ht="42.75" customHeight="1" hidden="1">
      <c r="A67" s="23" t="s">
        <v>39</v>
      </c>
      <c r="B67" s="24" t="s">
        <v>26</v>
      </c>
      <c r="C67" s="25" t="s">
        <v>96</v>
      </c>
      <c r="D67" s="25" t="s">
        <v>40</v>
      </c>
      <c r="E67" s="25" t="s">
        <v>27</v>
      </c>
      <c r="F67" s="26">
        <f>F68</f>
        <v>4679.41</v>
      </c>
      <c r="G67" s="26">
        <f>G68</f>
        <v>-649</v>
      </c>
      <c r="H67" s="26">
        <f>H68</f>
        <v>0</v>
      </c>
      <c r="I67" s="26">
        <f>I68</f>
        <v>4682.8</v>
      </c>
      <c r="J67" s="26"/>
      <c r="K67" s="26"/>
      <c r="L67" s="26"/>
      <c r="M67" s="34"/>
      <c r="N67" s="34"/>
      <c r="O67" s="34"/>
    </row>
    <row r="68" spans="1:15" ht="12" customHeight="1" hidden="1">
      <c r="A68" s="33" t="s">
        <v>63</v>
      </c>
      <c r="B68" s="35" t="s">
        <v>26</v>
      </c>
      <c r="C68" s="36" t="s">
        <v>96</v>
      </c>
      <c r="D68" s="36" t="s">
        <v>97</v>
      </c>
      <c r="E68" s="36" t="s">
        <v>65</v>
      </c>
      <c r="F68" s="37">
        <v>4679.41</v>
      </c>
      <c r="G68" s="38">
        <v>-649</v>
      </c>
      <c r="H68" s="38"/>
      <c r="I68" s="38">
        <v>4682.8</v>
      </c>
      <c r="J68" s="38"/>
      <c r="K68" s="38"/>
      <c r="L68" s="38"/>
      <c r="M68" s="39"/>
      <c r="N68" s="39"/>
      <c r="O68" s="39"/>
    </row>
    <row r="69" spans="1:15" ht="12.75" customHeight="1" hidden="1">
      <c r="A69" s="23" t="s">
        <v>79</v>
      </c>
      <c r="B69" s="24" t="s">
        <v>26</v>
      </c>
      <c r="C69" s="25" t="s">
        <v>96</v>
      </c>
      <c r="D69" s="25" t="s">
        <v>80</v>
      </c>
      <c r="E69" s="25" t="s">
        <v>27</v>
      </c>
      <c r="F69" s="26">
        <f>F70</f>
        <v>254.27</v>
      </c>
      <c r="G69" s="26">
        <f>G70</f>
        <v>0</v>
      </c>
      <c r="H69" s="26">
        <f>H70</f>
        <v>0</v>
      </c>
      <c r="I69" s="26">
        <f>I70</f>
        <v>0</v>
      </c>
      <c r="J69" s="26"/>
      <c r="K69" s="26"/>
      <c r="L69" s="26"/>
      <c r="M69" s="34"/>
      <c r="N69" s="34"/>
      <c r="O69" s="34"/>
    </row>
    <row r="70" spans="1:15" ht="12.75" customHeight="1" hidden="1">
      <c r="A70" s="33" t="s">
        <v>98</v>
      </c>
      <c r="B70" s="35" t="s">
        <v>26</v>
      </c>
      <c r="C70" s="36" t="s">
        <v>96</v>
      </c>
      <c r="D70" s="36" t="s">
        <v>88</v>
      </c>
      <c r="E70" s="36" t="s">
        <v>99</v>
      </c>
      <c r="F70" s="37">
        <v>254.27</v>
      </c>
      <c r="G70" s="38"/>
      <c r="H70" s="38"/>
      <c r="I70" s="38"/>
      <c r="J70" s="38"/>
      <c r="K70" s="38"/>
      <c r="L70" s="38"/>
      <c r="M70" s="39"/>
      <c r="N70" s="39"/>
      <c r="O70" s="39"/>
    </row>
    <row r="71" spans="1:15" ht="12.75" customHeight="1" hidden="1">
      <c r="A71" s="23"/>
      <c r="B71" s="24"/>
      <c r="C71" s="25"/>
      <c r="D71" s="25"/>
      <c r="E71" s="25"/>
      <c r="F71" s="26"/>
      <c r="G71" s="26"/>
      <c r="H71" s="26"/>
      <c r="I71" s="26"/>
      <c r="J71" s="26"/>
      <c r="K71" s="26"/>
      <c r="L71" s="26"/>
      <c r="M71" s="34"/>
      <c r="N71" s="34"/>
      <c r="O71" s="34"/>
    </row>
    <row r="72" spans="1:15" ht="12.75" customHeight="1" hidden="1">
      <c r="A72" s="23"/>
      <c r="B72" s="24"/>
      <c r="C72" s="25"/>
      <c r="D72" s="25"/>
      <c r="E72" s="25"/>
      <c r="F72" s="26"/>
      <c r="G72" s="26"/>
      <c r="H72" s="26"/>
      <c r="I72" s="26"/>
      <c r="J72" s="26"/>
      <c r="K72" s="26"/>
      <c r="L72" s="26"/>
      <c r="M72" s="34"/>
      <c r="N72" s="34"/>
      <c r="O72" s="34"/>
    </row>
    <row r="73" spans="1:15" ht="12.75" customHeight="1" hidden="1">
      <c r="A73" s="23"/>
      <c r="B73" s="24"/>
      <c r="C73" s="25"/>
      <c r="D73" s="25"/>
      <c r="E73" s="25"/>
      <c r="F73" s="26"/>
      <c r="G73" s="26"/>
      <c r="H73" s="26"/>
      <c r="I73" s="26"/>
      <c r="J73" s="26"/>
      <c r="K73" s="26"/>
      <c r="L73" s="26"/>
      <c r="M73" s="34"/>
      <c r="N73" s="34"/>
      <c r="O73" s="34"/>
    </row>
    <row r="74" spans="1:15" ht="12.75" customHeight="1" hidden="1">
      <c r="A74" s="33"/>
      <c r="B74" s="35"/>
      <c r="C74" s="36"/>
      <c r="D74" s="36"/>
      <c r="E74" s="36"/>
      <c r="F74" s="37"/>
      <c r="G74" s="38"/>
      <c r="H74" s="38"/>
      <c r="I74" s="38"/>
      <c r="J74" s="38"/>
      <c r="K74" s="38"/>
      <c r="L74" s="38"/>
      <c r="M74" s="39"/>
      <c r="N74" s="39"/>
      <c r="O74" s="39"/>
    </row>
    <row r="75" spans="1:15" ht="12.75" customHeight="1" hidden="1">
      <c r="A75" s="23"/>
      <c r="B75" s="24"/>
      <c r="C75" s="25"/>
      <c r="D75" s="25"/>
      <c r="E75" s="25"/>
      <c r="F75" s="26"/>
      <c r="G75" s="26"/>
      <c r="H75" s="26"/>
      <c r="I75" s="26"/>
      <c r="J75" s="26"/>
      <c r="K75" s="26"/>
      <c r="L75" s="26"/>
      <c r="M75" s="34"/>
      <c r="N75" s="34"/>
      <c r="O75" s="34"/>
    </row>
    <row r="76" spans="1:15" ht="12.75" customHeight="1" hidden="1">
      <c r="A76" s="33"/>
      <c r="B76" s="35"/>
      <c r="C76" s="36"/>
      <c r="D76" s="36"/>
      <c r="E76" s="36"/>
      <c r="F76" s="37"/>
      <c r="G76" s="38"/>
      <c r="H76" s="38"/>
      <c r="I76" s="38"/>
      <c r="J76" s="38"/>
      <c r="K76" s="38"/>
      <c r="L76" s="38"/>
      <c r="M76" s="39"/>
      <c r="N76" s="39"/>
      <c r="O76" s="39"/>
    </row>
    <row r="77" spans="1:15" s="47" customFormat="1" ht="18" customHeight="1">
      <c r="A77" s="23" t="s">
        <v>100</v>
      </c>
      <c r="B77" s="24" t="s">
        <v>26</v>
      </c>
      <c r="C77" s="25" t="s">
        <v>101</v>
      </c>
      <c r="D77" s="25" t="s">
        <v>27</v>
      </c>
      <c r="E77" s="25" t="s">
        <v>27</v>
      </c>
      <c r="F77" s="26" t="e">
        <f>F78+F83+F90+F93</f>
        <v>#REF!</v>
      </c>
      <c r="G77" s="26" t="e">
        <f>G78+G83+G90+G93</f>
        <v>#REF!</v>
      </c>
      <c r="H77" s="26" t="e">
        <f>H78+H83+H90+H93</f>
        <v>#REF!</v>
      </c>
      <c r="I77" s="26" t="e">
        <f>I78+I83+I90+I93</f>
        <v>#REF!</v>
      </c>
      <c r="J77" s="26"/>
      <c r="K77" s="26"/>
      <c r="L77" s="26"/>
      <c r="M77" s="46">
        <v>38160</v>
      </c>
      <c r="N77" s="46">
        <v>37944</v>
      </c>
      <c r="O77" s="46">
        <v>45108</v>
      </c>
    </row>
    <row r="78" spans="1:15" s="47" customFormat="1" ht="12.75" customHeight="1" hidden="1">
      <c r="A78" s="23" t="s">
        <v>102</v>
      </c>
      <c r="B78" s="24" t="s">
        <v>26</v>
      </c>
      <c r="C78" s="25" t="s">
        <v>103</v>
      </c>
      <c r="D78" s="25" t="s">
        <v>27</v>
      </c>
      <c r="E78" s="25" t="s">
        <v>27</v>
      </c>
      <c r="F78" s="26">
        <f>F79+F81</f>
        <v>2076.4</v>
      </c>
      <c r="G78" s="26">
        <f>G79+G81</f>
        <v>-548.22</v>
      </c>
      <c r="H78" s="26">
        <f>H79+H81</f>
        <v>0</v>
      </c>
      <c r="I78" s="26">
        <f>I79+I81</f>
        <v>0</v>
      </c>
      <c r="J78" s="26"/>
      <c r="K78" s="26"/>
      <c r="L78" s="26"/>
      <c r="M78" s="46">
        <v>38160</v>
      </c>
      <c r="N78" s="46">
        <v>37944</v>
      </c>
      <c r="O78" s="46">
        <v>45108</v>
      </c>
    </row>
    <row r="79" spans="1:15" s="47" customFormat="1" ht="31.5" customHeight="1" hidden="1">
      <c r="A79" s="23" t="s">
        <v>104</v>
      </c>
      <c r="B79" s="24" t="s">
        <v>26</v>
      </c>
      <c r="C79" s="25" t="s">
        <v>103</v>
      </c>
      <c r="D79" s="25" t="s">
        <v>105</v>
      </c>
      <c r="E79" s="25" t="s">
        <v>27</v>
      </c>
      <c r="F79" s="26">
        <f>F80</f>
        <v>548.22</v>
      </c>
      <c r="G79" s="26">
        <f>G80</f>
        <v>-548.22</v>
      </c>
      <c r="H79" s="26">
        <f>H80</f>
        <v>0</v>
      </c>
      <c r="I79" s="26">
        <f>I80</f>
        <v>0</v>
      </c>
      <c r="J79" s="26"/>
      <c r="K79" s="26"/>
      <c r="L79" s="26"/>
      <c r="M79" s="46">
        <v>38160</v>
      </c>
      <c r="N79" s="46">
        <v>37944</v>
      </c>
      <c r="O79" s="46">
        <v>45108</v>
      </c>
    </row>
    <row r="80" spans="1:15" s="47" customFormat="1" ht="12.75" customHeight="1" hidden="1">
      <c r="A80" s="48" t="s">
        <v>81</v>
      </c>
      <c r="B80" s="49" t="s">
        <v>26</v>
      </c>
      <c r="C80" s="50" t="s">
        <v>103</v>
      </c>
      <c r="D80" s="50" t="s">
        <v>106</v>
      </c>
      <c r="E80" s="50" t="s">
        <v>83</v>
      </c>
      <c r="F80" s="51">
        <v>548.22</v>
      </c>
      <c r="G80" s="52">
        <v>-548.22</v>
      </c>
      <c r="H80" s="52"/>
      <c r="I80" s="52"/>
      <c r="J80" s="52"/>
      <c r="K80" s="52"/>
      <c r="L80" s="52"/>
      <c r="M80" s="46">
        <v>38160</v>
      </c>
      <c r="N80" s="46">
        <v>37944</v>
      </c>
      <c r="O80" s="46">
        <v>45108</v>
      </c>
    </row>
    <row r="81" spans="1:15" s="47" customFormat="1" ht="12.75" customHeight="1" hidden="1">
      <c r="A81" s="23" t="s">
        <v>107</v>
      </c>
      <c r="B81" s="24" t="s">
        <v>26</v>
      </c>
      <c r="C81" s="25" t="s">
        <v>103</v>
      </c>
      <c r="D81" s="25" t="s">
        <v>108</v>
      </c>
      <c r="E81" s="25" t="s">
        <v>27</v>
      </c>
      <c r="F81" s="26">
        <f>F82</f>
        <v>1528.18</v>
      </c>
      <c r="G81" s="26">
        <f>G82</f>
        <v>0</v>
      </c>
      <c r="H81" s="26">
        <f>H82</f>
        <v>0</v>
      </c>
      <c r="I81" s="26">
        <f>I82</f>
        <v>0</v>
      </c>
      <c r="J81" s="26"/>
      <c r="K81" s="26"/>
      <c r="L81" s="26"/>
      <c r="M81" s="46">
        <v>38160</v>
      </c>
      <c r="N81" s="46">
        <v>37944</v>
      </c>
      <c r="O81" s="46">
        <v>45108</v>
      </c>
    </row>
    <row r="82" spans="1:15" s="47" customFormat="1" ht="12.75" customHeight="1" hidden="1">
      <c r="A82" s="48" t="s">
        <v>63</v>
      </c>
      <c r="B82" s="49" t="s">
        <v>26</v>
      </c>
      <c r="C82" s="50" t="s">
        <v>103</v>
      </c>
      <c r="D82" s="50" t="s">
        <v>109</v>
      </c>
      <c r="E82" s="50" t="s">
        <v>65</v>
      </c>
      <c r="F82" s="51">
        <v>1528.18</v>
      </c>
      <c r="G82" s="52"/>
      <c r="H82" s="52"/>
      <c r="I82" s="52"/>
      <c r="J82" s="52"/>
      <c r="K82" s="52"/>
      <c r="L82" s="52"/>
      <c r="M82" s="46">
        <v>38160</v>
      </c>
      <c r="N82" s="46">
        <v>37944</v>
      </c>
      <c r="O82" s="46">
        <v>45108</v>
      </c>
    </row>
    <row r="83" spans="1:15" s="47" customFormat="1" ht="12.75" customHeight="1" hidden="1">
      <c r="A83" s="23"/>
      <c r="B83" s="24"/>
      <c r="C83" s="25"/>
      <c r="D83" s="25"/>
      <c r="E83" s="25"/>
      <c r="F83" s="26"/>
      <c r="G83" s="26"/>
      <c r="H83" s="26"/>
      <c r="I83" s="26"/>
      <c r="J83" s="26"/>
      <c r="K83" s="26"/>
      <c r="L83" s="26"/>
      <c r="M83" s="46">
        <v>38160</v>
      </c>
      <c r="N83" s="46">
        <v>37944</v>
      </c>
      <c r="O83" s="46">
        <v>45108</v>
      </c>
    </row>
    <row r="84" spans="1:15" s="47" customFormat="1" ht="12.75" customHeight="1" hidden="1">
      <c r="A84" s="23"/>
      <c r="B84" s="24"/>
      <c r="C84" s="25"/>
      <c r="D84" s="25"/>
      <c r="E84" s="25"/>
      <c r="F84" s="26"/>
      <c r="G84" s="26"/>
      <c r="H84" s="26"/>
      <c r="I84" s="26"/>
      <c r="J84" s="26"/>
      <c r="K84" s="26"/>
      <c r="L84" s="26"/>
      <c r="M84" s="46">
        <v>38160</v>
      </c>
      <c r="N84" s="46">
        <v>37944</v>
      </c>
      <c r="O84" s="46">
        <v>45108</v>
      </c>
    </row>
    <row r="85" spans="1:15" s="47" customFormat="1" ht="12.75" customHeight="1" hidden="1">
      <c r="A85" s="48"/>
      <c r="B85" s="49"/>
      <c r="C85" s="50"/>
      <c r="D85" s="50"/>
      <c r="E85" s="50"/>
      <c r="F85" s="51"/>
      <c r="G85" s="52"/>
      <c r="H85" s="52"/>
      <c r="I85" s="52"/>
      <c r="J85" s="52"/>
      <c r="K85" s="52"/>
      <c r="L85" s="52"/>
      <c r="M85" s="46">
        <v>38160</v>
      </c>
      <c r="N85" s="46">
        <v>37944</v>
      </c>
      <c r="O85" s="46">
        <v>45108</v>
      </c>
    </row>
    <row r="86" spans="1:15" s="47" customFormat="1" ht="12.75" customHeight="1" hidden="1">
      <c r="A86" s="23"/>
      <c r="B86" s="24"/>
      <c r="C86" s="25"/>
      <c r="D86" s="25"/>
      <c r="E86" s="25"/>
      <c r="F86" s="26"/>
      <c r="G86" s="26"/>
      <c r="H86" s="26"/>
      <c r="I86" s="26"/>
      <c r="J86" s="26"/>
      <c r="K86" s="26"/>
      <c r="L86" s="26"/>
      <c r="M86" s="46">
        <v>38160</v>
      </c>
      <c r="N86" s="46">
        <v>37944</v>
      </c>
      <c r="O86" s="46">
        <v>45108</v>
      </c>
    </row>
    <row r="87" spans="1:15" s="47" customFormat="1" ht="12.75" customHeight="1" hidden="1">
      <c r="A87" s="48"/>
      <c r="B87" s="49"/>
      <c r="C87" s="50"/>
      <c r="D87" s="50"/>
      <c r="E87" s="50"/>
      <c r="F87" s="51"/>
      <c r="G87" s="52"/>
      <c r="H87" s="52"/>
      <c r="I87" s="52"/>
      <c r="J87" s="52"/>
      <c r="K87" s="52"/>
      <c r="L87" s="52"/>
      <c r="M87" s="46">
        <v>38160</v>
      </c>
      <c r="N87" s="46">
        <v>37944</v>
      </c>
      <c r="O87" s="46">
        <v>45108</v>
      </c>
    </row>
    <row r="88" spans="1:15" s="47" customFormat="1" ht="12.75" customHeight="1" hidden="1">
      <c r="A88" s="23" t="s">
        <v>79</v>
      </c>
      <c r="B88" s="24" t="s">
        <v>26</v>
      </c>
      <c r="C88" s="25" t="s">
        <v>110</v>
      </c>
      <c r="D88" s="25" t="s">
        <v>80</v>
      </c>
      <c r="E88" s="25" t="s">
        <v>27</v>
      </c>
      <c r="F88" s="26">
        <f>F89</f>
        <v>630.59</v>
      </c>
      <c r="G88" s="26">
        <f>G89</f>
        <v>0</v>
      </c>
      <c r="H88" s="26">
        <f>H89</f>
        <v>0</v>
      </c>
      <c r="I88" s="26">
        <f>I89</f>
        <v>0</v>
      </c>
      <c r="J88" s="26"/>
      <c r="K88" s="26"/>
      <c r="L88" s="26"/>
      <c r="M88" s="46">
        <v>38160</v>
      </c>
      <c r="N88" s="46">
        <v>37944</v>
      </c>
      <c r="O88" s="46">
        <v>45108</v>
      </c>
    </row>
    <row r="89" spans="1:15" s="47" customFormat="1" ht="12.75" customHeight="1" hidden="1">
      <c r="A89" s="48" t="s">
        <v>81</v>
      </c>
      <c r="B89" s="49" t="s">
        <v>26</v>
      </c>
      <c r="C89" s="50" t="s">
        <v>110</v>
      </c>
      <c r="D89" s="50" t="s">
        <v>111</v>
      </c>
      <c r="E89" s="50" t="s">
        <v>83</v>
      </c>
      <c r="F89" s="51">
        <v>630.59</v>
      </c>
      <c r="G89" s="52"/>
      <c r="H89" s="52"/>
      <c r="I89" s="52"/>
      <c r="J89" s="52"/>
      <c r="K89" s="52"/>
      <c r="L89" s="52"/>
      <c r="M89" s="46">
        <v>38160</v>
      </c>
      <c r="N89" s="46">
        <v>37944</v>
      </c>
      <c r="O89" s="46">
        <v>45108</v>
      </c>
    </row>
    <row r="90" spans="1:15" s="47" customFormat="1" ht="21">
      <c r="A90" s="23" t="s">
        <v>112</v>
      </c>
      <c r="B90" s="24" t="s">
        <v>26</v>
      </c>
      <c r="C90" s="25" t="s">
        <v>113</v>
      </c>
      <c r="D90" s="25" t="s">
        <v>27</v>
      </c>
      <c r="E90" s="25" t="s">
        <v>27</v>
      </c>
      <c r="F90" s="26" t="e">
        <f>#REF!+F91</f>
        <v>#REF!</v>
      </c>
      <c r="G90" s="26" t="e">
        <f>#REF!+G91</f>
        <v>#REF!</v>
      </c>
      <c r="H90" s="26" t="e">
        <f>#REF!+H91</f>
        <v>#REF!</v>
      </c>
      <c r="I90" s="26" t="e">
        <f>#REF!+I91</f>
        <v>#REF!</v>
      </c>
      <c r="J90" s="26"/>
      <c r="K90" s="26"/>
      <c r="L90" s="26"/>
      <c r="M90" s="46">
        <v>38160</v>
      </c>
      <c r="N90" s="46">
        <v>37944</v>
      </c>
      <c r="O90" s="46">
        <v>45108</v>
      </c>
    </row>
    <row r="91" spans="1:15" s="47" customFormat="1" ht="21">
      <c r="A91" s="23" t="s">
        <v>114</v>
      </c>
      <c r="B91" s="24" t="s">
        <v>26</v>
      </c>
      <c r="C91" s="25" t="s">
        <v>113</v>
      </c>
      <c r="D91" s="25" t="s">
        <v>115</v>
      </c>
      <c r="E91" s="25" t="s">
        <v>27</v>
      </c>
      <c r="F91" s="26">
        <f>F92</f>
        <v>3876.43</v>
      </c>
      <c r="G91" s="26">
        <f>G92</f>
        <v>3300.51128</v>
      </c>
      <c r="H91" s="26">
        <f>H92</f>
        <v>0</v>
      </c>
      <c r="I91" s="26">
        <f>I92</f>
        <v>2524.3</v>
      </c>
      <c r="J91" s="26"/>
      <c r="K91" s="26"/>
      <c r="L91" s="26"/>
      <c r="M91" s="46">
        <v>38160</v>
      </c>
      <c r="N91" s="46">
        <v>37944</v>
      </c>
      <c r="O91" s="46">
        <v>45108</v>
      </c>
    </row>
    <row r="92" spans="1:15" ht="11.25" customHeight="1">
      <c r="A92" s="33" t="s">
        <v>63</v>
      </c>
      <c r="B92" s="35" t="s">
        <v>26</v>
      </c>
      <c r="C92" s="36" t="s">
        <v>113</v>
      </c>
      <c r="D92" s="36" t="s">
        <v>116</v>
      </c>
      <c r="E92" s="36" t="s">
        <v>65</v>
      </c>
      <c r="F92" s="37">
        <v>3876.43</v>
      </c>
      <c r="G92" s="38">
        <v>3300.51128</v>
      </c>
      <c r="H92" s="38"/>
      <c r="I92" s="38">
        <v>2524.3</v>
      </c>
      <c r="J92" s="38"/>
      <c r="K92" s="38"/>
      <c r="L92" s="38"/>
      <c r="M92" s="53">
        <v>38160</v>
      </c>
      <c r="N92" s="53">
        <v>37944</v>
      </c>
      <c r="O92" s="54">
        <v>45108</v>
      </c>
    </row>
    <row r="93" spans="1:15" ht="12.75" customHeight="1" hidden="1">
      <c r="A93" s="23"/>
      <c r="B93" s="24"/>
      <c r="C93" s="25"/>
      <c r="D93" s="25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55"/>
    </row>
    <row r="94" spans="1:15" ht="12.75" customHeight="1" hidden="1">
      <c r="A94" s="23"/>
      <c r="B94" s="24"/>
      <c r="C94" s="25"/>
      <c r="D94" s="25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55"/>
    </row>
    <row r="95" spans="1:15" ht="12.75" customHeight="1" hidden="1">
      <c r="A95" s="33"/>
      <c r="B95" s="35"/>
      <c r="C95" s="36"/>
      <c r="D95" s="36"/>
      <c r="E95" s="36"/>
      <c r="F95" s="37"/>
      <c r="G95" s="38"/>
      <c r="H95" s="38"/>
      <c r="I95" s="38"/>
      <c r="J95" s="38"/>
      <c r="K95" s="38"/>
      <c r="L95" s="38"/>
      <c r="M95" s="38"/>
      <c r="N95" s="38"/>
      <c r="O95" s="56"/>
    </row>
    <row r="96" spans="1:15" ht="12.75" customHeight="1" hidden="1">
      <c r="A96" s="23"/>
      <c r="B96" s="24"/>
      <c r="C96" s="25"/>
      <c r="D96" s="25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55"/>
    </row>
    <row r="97" spans="1:15" ht="12.75" customHeight="1" hidden="1">
      <c r="A97" s="33"/>
      <c r="B97" s="35"/>
      <c r="C97" s="36"/>
      <c r="D97" s="36"/>
      <c r="E97" s="36"/>
      <c r="F97" s="37"/>
      <c r="G97" s="38"/>
      <c r="H97" s="38"/>
      <c r="I97" s="38"/>
      <c r="J97" s="38"/>
      <c r="K97" s="38"/>
      <c r="L97" s="38"/>
      <c r="M97" s="38"/>
      <c r="N97" s="38"/>
      <c r="O97" s="56"/>
    </row>
    <row r="98" spans="1:15" ht="31.5" hidden="1">
      <c r="A98" s="23" t="s">
        <v>117</v>
      </c>
      <c r="B98" s="24" t="s">
        <v>26</v>
      </c>
      <c r="C98" s="25" t="s">
        <v>118</v>
      </c>
      <c r="D98" s="25" t="s">
        <v>27</v>
      </c>
      <c r="E98" s="25" t="s">
        <v>27</v>
      </c>
      <c r="F98" s="26" t="e">
        <f>F99+F104</f>
        <v>#REF!</v>
      </c>
      <c r="G98" s="26" t="e">
        <f>G99+G104</f>
        <v>#REF!</v>
      </c>
      <c r="H98" s="26" t="e">
        <f>H99+H104</f>
        <v>#REF!</v>
      </c>
      <c r="I98" s="26" t="e">
        <f>I99+I104</f>
        <v>#REF!</v>
      </c>
      <c r="J98" s="26"/>
      <c r="K98" s="26"/>
      <c r="L98" s="26"/>
      <c r="M98" s="26"/>
      <c r="N98" s="26"/>
      <c r="O98" s="55"/>
    </row>
    <row r="99" spans="1:15" ht="12.75" hidden="1">
      <c r="A99" s="23" t="s">
        <v>119</v>
      </c>
      <c r="B99" s="24" t="s">
        <v>26</v>
      </c>
      <c r="C99" s="25" t="s">
        <v>120</v>
      </c>
      <c r="D99" s="25" t="s">
        <v>27</v>
      </c>
      <c r="E99" s="25" t="s">
        <v>27</v>
      </c>
      <c r="F99" s="26" t="e">
        <f>#REF!+#REF!+#REF!+F102</f>
        <v>#REF!</v>
      </c>
      <c r="G99" s="26" t="e">
        <f>#REF!+#REF!+#REF!+G102</f>
        <v>#REF!</v>
      </c>
      <c r="H99" s="26" t="e">
        <f>#REF!+#REF!+#REF!+H102</f>
        <v>#REF!</v>
      </c>
      <c r="I99" s="26" t="e">
        <f>#REF!+#REF!+#REF!+I102</f>
        <v>#REF!</v>
      </c>
      <c r="J99" s="26"/>
      <c r="K99" s="26"/>
      <c r="L99" s="26"/>
      <c r="M99" s="26"/>
      <c r="N99" s="26"/>
      <c r="O99" s="55"/>
    </row>
    <row r="100" spans="1:15" ht="19.5" customHeight="1" hidden="1">
      <c r="A100" s="23" t="s">
        <v>104</v>
      </c>
      <c r="B100" s="24" t="s">
        <v>26</v>
      </c>
      <c r="C100" s="25" t="s">
        <v>120</v>
      </c>
      <c r="D100" s="25" t="s">
        <v>105</v>
      </c>
      <c r="E100" s="25" t="s">
        <v>27</v>
      </c>
      <c r="F100" s="26">
        <f>F101</f>
        <v>5121.36</v>
      </c>
      <c r="G100" s="26">
        <f>G101</f>
        <v>0</v>
      </c>
      <c r="H100" s="26">
        <f>H101</f>
        <v>0</v>
      </c>
      <c r="I100" s="26">
        <f>I101</f>
        <v>352.3</v>
      </c>
      <c r="J100" s="26"/>
      <c r="K100" s="26"/>
      <c r="L100" s="26"/>
      <c r="M100" s="26"/>
      <c r="N100" s="26"/>
      <c r="O100" s="55"/>
    </row>
    <row r="101" spans="1:15" ht="12.75" hidden="1">
      <c r="A101" s="33" t="s">
        <v>81</v>
      </c>
      <c r="B101" s="35" t="s">
        <v>26</v>
      </c>
      <c r="C101" s="36" t="s">
        <v>120</v>
      </c>
      <c r="D101" s="36" t="s">
        <v>106</v>
      </c>
      <c r="E101" s="36" t="s">
        <v>83</v>
      </c>
      <c r="F101" s="37">
        <v>5121.36</v>
      </c>
      <c r="G101" s="38"/>
      <c r="H101" s="38"/>
      <c r="I101" s="38">
        <v>352.3</v>
      </c>
      <c r="J101" s="38"/>
      <c r="K101" s="38"/>
      <c r="L101" s="38"/>
      <c r="M101" s="38"/>
      <c r="N101" s="38"/>
      <c r="O101" s="56"/>
    </row>
    <row r="102" spans="1:15" ht="31.5" customHeight="1" hidden="1">
      <c r="A102" s="23" t="s">
        <v>121</v>
      </c>
      <c r="B102" s="24" t="s">
        <v>26</v>
      </c>
      <c r="C102" s="25" t="s">
        <v>120</v>
      </c>
      <c r="D102" s="25" t="s">
        <v>122</v>
      </c>
      <c r="E102" s="25" t="s">
        <v>27</v>
      </c>
      <c r="F102" s="26">
        <f>F103</f>
        <v>186.9</v>
      </c>
      <c r="G102" s="26">
        <f>G103</f>
        <v>0</v>
      </c>
      <c r="H102" s="26">
        <f>H103</f>
        <v>0</v>
      </c>
      <c r="I102" s="26">
        <f>I103</f>
        <v>0</v>
      </c>
      <c r="J102" s="26"/>
      <c r="K102" s="26"/>
      <c r="L102" s="26"/>
      <c r="M102" s="26"/>
      <c r="N102" s="26"/>
      <c r="O102" s="55"/>
    </row>
    <row r="103" spans="1:15" ht="12.75" customHeight="1" hidden="1">
      <c r="A103" s="33" t="s">
        <v>63</v>
      </c>
      <c r="B103" s="35" t="s">
        <v>26</v>
      </c>
      <c r="C103" s="36" t="s">
        <v>120</v>
      </c>
      <c r="D103" s="36" t="s">
        <v>123</v>
      </c>
      <c r="E103" s="36" t="s">
        <v>65</v>
      </c>
      <c r="F103" s="37">
        <v>186.9</v>
      </c>
      <c r="G103" s="38"/>
      <c r="H103" s="38"/>
      <c r="I103" s="38"/>
      <c r="J103" s="38"/>
      <c r="K103" s="38"/>
      <c r="L103" s="38"/>
      <c r="M103" s="38"/>
      <c r="N103" s="38"/>
      <c r="O103" s="56"/>
    </row>
    <row r="104" spans="1:15" ht="12.75" customHeight="1" hidden="1">
      <c r="A104" s="23"/>
      <c r="B104" s="24"/>
      <c r="C104" s="25"/>
      <c r="D104" s="25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55"/>
    </row>
    <row r="105" spans="1:15" ht="12.75" customHeight="1" hidden="1">
      <c r="A105" s="23"/>
      <c r="B105" s="24"/>
      <c r="C105" s="25"/>
      <c r="D105" s="25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55"/>
    </row>
    <row r="106" spans="1:15" ht="12.75" customHeight="1" hidden="1">
      <c r="A106" s="33"/>
      <c r="B106" s="35"/>
      <c r="C106" s="36"/>
      <c r="D106" s="36"/>
      <c r="E106" s="36"/>
      <c r="F106" s="37"/>
      <c r="G106" s="38"/>
      <c r="H106" s="38"/>
      <c r="I106" s="38"/>
      <c r="J106" s="38"/>
      <c r="K106" s="38"/>
      <c r="L106" s="38"/>
      <c r="M106" s="38"/>
      <c r="N106" s="38"/>
      <c r="O106" s="56"/>
    </row>
    <row r="107" spans="1:15" ht="12.75" customHeight="1" hidden="1">
      <c r="A107" s="23"/>
      <c r="B107" s="24"/>
      <c r="C107" s="25"/>
      <c r="D107" s="25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55"/>
    </row>
    <row r="108" spans="1:15" ht="12.75" customHeight="1" hidden="1">
      <c r="A108" s="33"/>
      <c r="B108" s="35"/>
      <c r="C108" s="36"/>
      <c r="D108" s="36"/>
      <c r="E108" s="36"/>
      <c r="F108" s="37"/>
      <c r="G108" s="38"/>
      <c r="H108" s="38"/>
      <c r="I108" s="38"/>
      <c r="J108" s="38"/>
      <c r="K108" s="38"/>
      <c r="L108" s="38"/>
      <c r="M108" s="38"/>
      <c r="N108" s="38"/>
      <c r="O108" s="56"/>
    </row>
    <row r="109" spans="1:15" ht="21" hidden="1">
      <c r="A109" s="23" t="s">
        <v>124</v>
      </c>
      <c r="B109" s="24" t="s">
        <v>26</v>
      </c>
      <c r="C109" s="25" t="s">
        <v>125</v>
      </c>
      <c r="D109" s="25" t="s">
        <v>27</v>
      </c>
      <c r="E109" s="25" t="s">
        <v>27</v>
      </c>
      <c r="F109" s="26">
        <f>F110</f>
        <v>22855.51</v>
      </c>
      <c r="G109" s="26">
        <f>G110</f>
        <v>0</v>
      </c>
      <c r="H109" s="26">
        <f>H110</f>
        <v>0</v>
      </c>
      <c r="I109" s="26">
        <f>I110</f>
        <v>19084</v>
      </c>
      <c r="J109" s="26"/>
      <c r="K109" s="26"/>
      <c r="L109" s="26"/>
      <c r="M109" s="26"/>
      <c r="N109" s="26"/>
      <c r="O109" s="55"/>
    </row>
    <row r="110" spans="1:15" ht="12.75" hidden="1">
      <c r="A110" s="23" t="s">
        <v>126</v>
      </c>
      <c r="B110" s="24" t="s">
        <v>26</v>
      </c>
      <c r="C110" s="25" t="s">
        <v>127</v>
      </c>
      <c r="D110" s="25" t="s">
        <v>27</v>
      </c>
      <c r="E110" s="25" t="s">
        <v>27</v>
      </c>
      <c r="F110" s="26">
        <f aca="true" t="shared" si="3" ref="F110:I111">F111</f>
        <v>22855.51</v>
      </c>
      <c r="G110" s="26">
        <f t="shared" si="3"/>
        <v>0</v>
      </c>
      <c r="H110" s="26">
        <f t="shared" si="3"/>
        <v>0</v>
      </c>
      <c r="I110" s="26">
        <f t="shared" si="3"/>
        <v>19084</v>
      </c>
      <c r="J110" s="26"/>
      <c r="K110" s="26"/>
      <c r="L110" s="26"/>
      <c r="M110" s="26"/>
      <c r="N110" s="26"/>
      <c r="O110" s="55"/>
    </row>
    <row r="111" spans="1:15" ht="21" hidden="1">
      <c r="A111" s="23" t="s">
        <v>128</v>
      </c>
      <c r="B111" s="24" t="s">
        <v>26</v>
      </c>
      <c r="C111" s="25" t="s">
        <v>127</v>
      </c>
      <c r="D111" s="25" t="s">
        <v>129</v>
      </c>
      <c r="E111" s="25" t="s">
        <v>27</v>
      </c>
      <c r="F111" s="26">
        <f t="shared" si="3"/>
        <v>22855.51</v>
      </c>
      <c r="G111" s="26">
        <f t="shared" si="3"/>
        <v>0</v>
      </c>
      <c r="H111" s="26">
        <f t="shared" si="3"/>
        <v>0</v>
      </c>
      <c r="I111" s="26">
        <f t="shared" si="3"/>
        <v>19084</v>
      </c>
      <c r="J111" s="26"/>
      <c r="K111" s="26"/>
      <c r="L111" s="26"/>
      <c r="M111" s="26"/>
      <c r="N111" s="26"/>
      <c r="O111" s="55"/>
    </row>
    <row r="112" spans="1:15" ht="22.5" hidden="1">
      <c r="A112" s="33" t="s">
        <v>63</v>
      </c>
      <c r="B112" s="35" t="s">
        <v>26</v>
      </c>
      <c r="C112" s="36" t="s">
        <v>127</v>
      </c>
      <c r="D112" s="36" t="s">
        <v>130</v>
      </c>
      <c r="E112" s="36" t="s">
        <v>65</v>
      </c>
      <c r="F112" s="37">
        <v>22855.51</v>
      </c>
      <c r="G112" s="38"/>
      <c r="H112" s="38"/>
      <c r="I112" s="38">
        <v>19084</v>
      </c>
      <c r="J112" s="38"/>
      <c r="K112" s="38"/>
      <c r="L112" s="38"/>
      <c r="M112" s="38"/>
      <c r="N112" s="38"/>
      <c r="O112" s="56"/>
    </row>
    <row r="113" spans="1:15" ht="12.75" hidden="1">
      <c r="A113" s="23" t="s">
        <v>131</v>
      </c>
      <c r="B113" s="24" t="s">
        <v>26</v>
      </c>
      <c r="C113" s="25" t="s">
        <v>132</v>
      </c>
      <c r="D113" s="25" t="s">
        <v>27</v>
      </c>
      <c r="E113" s="25" t="s">
        <v>27</v>
      </c>
      <c r="F113" s="26" t="e">
        <f>F114+F116+#REF!+#REF!</f>
        <v>#REF!</v>
      </c>
      <c r="G113" s="26" t="e">
        <f>G114+G116+#REF!+#REF!</f>
        <v>#REF!</v>
      </c>
      <c r="H113" s="26" t="e">
        <f>H114+H116+#REF!+#REF!</f>
        <v>#REF!</v>
      </c>
      <c r="I113" s="26" t="e">
        <f>I114+I116+#REF!+#REF!</f>
        <v>#REF!</v>
      </c>
      <c r="J113" s="26"/>
      <c r="K113" s="26"/>
      <c r="L113" s="26"/>
      <c r="M113" s="26"/>
      <c r="N113" s="26"/>
      <c r="O113" s="55"/>
    </row>
    <row r="114" spans="1:15" ht="21" hidden="1">
      <c r="A114" s="23" t="s">
        <v>128</v>
      </c>
      <c r="B114" s="24" t="s">
        <v>26</v>
      </c>
      <c r="C114" s="25" t="s">
        <v>132</v>
      </c>
      <c r="D114" s="25" t="s">
        <v>129</v>
      </c>
      <c r="E114" s="25" t="s">
        <v>27</v>
      </c>
      <c r="F114" s="26">
        <f>F115</f>
        <v>24333.95</v>
      </c>
      <c r="G114" s="26">
        <f>G115</f>
        <v>-2500</v>
      </c>
      <c r="H114" s="26">
        <f>H115</f>
        <v>226.2</v>
      </c>
      <c r="I114" s="26">
        <f>I115</f>
        <v>21963.7</v>
      </c>
      <c r="J114" s="26"/>
      <c r="K114" s="26"/>
      <c r="L114" s="26"/>
      <c r="M114" s="26"/>
      <c r="N114" s="26"/>
      <c r="O114" s="55"/>
    </row>
    <row r="115" spans="1:15" ht="22.5" hidden="1">
      <c r="A115" s="33" t="s">
        <v>63</v>
      </c>
      <c r="B115" s="35" t="s">
        <v>26</v>
      </c>
      <c r="C115" s="36" t="s">
        <v>132</v>
      </c>
      <c r="D115" s="36" t="s">
        <v>130</v>
      </c>
      <c r="E115" s="36" t="s">
        <v>65</v>
      </c>
      <c r="F115" s="37">
        <v>24333.95</v>
      </c>
      <c r="G115" s="38">
        <v>-2500</v>
      </c>
      <c r="H115" s="38">
        <v>226.2</v>
      </c>
      <c r="I115" s="38">
        <v>21963.7</v>
      </c>
      <c r="J115" s="38"/>
      <c r="K115" s="38"/>
      <c r="L115" s="38"/>
      <c r="M115" s="38"/>
      <c r="N115" s="38"/>
      <c r="O115" s="56"/>
    </row>
    <row r="116" spans="1:15" ht="12.75" hidden="1">
      <c r="A116" s="23" t="s">
        <v>133</v>
      </c>
      <c r="B116" s="24" t="s">
        <v>26</v>
      </c>
      <c r="C116" s="25" t="s">
        <v>132</v>
      </c>
      <c r="D116" s="25" t="s">
        <v>134</v>
      </c>
      <c r="E116" s="25" t="s">
        <v>27</v>
      </c>
      <c r="F116" s="26">
        <f>F117</f>
        <v>7998.19</v>
      </c>
      <c r="G116" s="26">
        <f>G117</f>
        <v>-900</v>
      </c>
      <c r="H116" s="26">
        <f>H117</f>
        <v>0</v>
      </c>
      <c r="I116" s="26">
        <f>I117</f>
        <v>7636.2</v>
      </c>
      <c r="J116" s="26"/>
      <c r="K116" s="26"/>
      <c r="L116" s="26"/>
      <c r="M116" s="26"/>
      <c r="N116" s="26"/>
      <c r="O116" s="55"/>
    </row>
    <row r="117" spans="1:15" ht="22.5" hidden="1">
      <c r="A117" s="33" t="s">
        <v>63</v>
      </c>
      <c r="B117" s="35" t="s">
        <v>26</v>
      </c>
      <c r="C117" s="36" t="s">
        <v>132</v>
      </c>
      <c r="D117" s="36" t="s">
        <v>135</v>
      </c>
      <c r="E117" s="36" t="s">
        <v>65</v>
      </c>
      <c r="F117" s="37">
        <v>7998.19</v>
      </c>
      <c r="G117" s="38">
        <v>-900</v>
      </c>
      <c r="H117" s="38"/>
      <c r="I117" s="38">
        <v>7636.2</v>
      </c>
      <c r="J117" s="38"/>
      <c r="K117" s="38"/>
      <c r="L117" s="38"/>
      <c r="M117" s="38"/>
      <c r="N117" s="38"/>
      <c r="O117" s="56"/>
    </row>
    <row r="118" spans="1:15" ht="17.25" customHeight="1">
      <c r="A118" s="23" t="s">
        <v>136</v>
      </c>
      <c r="B118" s="24" t="s">
        <v>137</v>
      </c>
      <c r="C118" s="25" t="s">
        <v>27</v>
      </c>
      <c r="D118" s="25" t="s">
        <v>27</v>
      </c>
      <c r="E118" s="25" t="s">
        <v>27</v>
      </c>
      <c r="F118" s="26" t="e">
        <f>F119+F128+#REF!</f>
        <v>#REF!</v>
      </c>
      <c r="G118" s="26" t="e">
        <f>G119+G128+#REF!</f>
        <v>#REF!</v>
      </c>
      <c r="H118" s="26" t="e">
        <f>H119+H128+#REF!</f>
        <v>#REF!</v>
      </c>
      <c r="I118" s="26" t="e">
        <f>I119+I128+#REF!</f>
        <v>#REF!</v>
      </c>
      <c r="J118" s="26"/>
      <c r="K118" s="26"/>
      <c r="L118" s="26"/>
      <c r="M118" s="27">
        <f>M124</f>
        <v>10205.4</v>
      </c>
      <c r="N118" s="27">
        <f>N124</f>
        <v>11093.1</v>
      </c>
      <c r="O118" s="27">
        <f>O124</f>
        <v>12058</v>
      </c>
    </row>
    <row r="119" spans="1:15" ht="12.75" customHeight="1" hidden="1">
      <c r="A119" s="23" t="s">
        <v>35</v>
      </c>
      <c r="B119" s="24" t="s">
        <v>137</v>
      </c>
      <c r="C119" s="25" t="s">
        <v>36</v>
      </c>
      <c r="D119" s="25" t="s">
        <v>27</v>
      </c>
      <c r="E119" s="25" t="s">
        <v>27</v>
      </c>
      <c r="F119" s="26">
        <f aca="true" t="shared" si="4" ref="F119:I121">F120</f>
        <v>239.15</v>
      </c>
      <c r="G119" s="26">
        <f t="shared" si="4"/>
        <v>0</v>
      </c>
      <c r="H119" s="26">
        <f t="shared" si="4"/>
        <v>0</v>
      </c>
      <c r="I119" s="26">
        <f t="shared" si="4"/>
        <v>0</v>
      </c>
      <c r="J119" s="26"/>
      <c r="K119" s="26"/>
      <c r="L119" s="26"/>
      <c r="M119" s="26"/>
      <c r="N119" s="26"/>
      <c r="O119" s="55"/>
    </row>
    <row r="120" spans="1:15" ht="12.75" customHeight="1" hidden="1">
      <c r="A120" s="23" t="s">
        <v>55</v>
      </c>
      <c r="B120" s="24" t="s">
        <v>137</v>
      </c>
      <c r="C120" s="25" t="s">
        <v>56</v>
      </c>
      <c r="D120" s="25" t="s">
        <v>27</v>
      </c>
      <c r="E120" s="25" t="s">
        <v>27</v>
      </c>
      <c r="F120" s="26">
        <f t="shared" si="4"/>
        <v>239.15</v>
      </c>
      <c r="G120" s="26">
        <f t="shared" si="4"/>
        <v>0</v>
      </c>
      <c r="H120" s="26">
        <f t="shared" si="4"/>
        <v>0</v>
      </c>
      <c r="I120" s="26">
        <f t="shared" si="4"/>
        <v>0</v>
      </c>
      <c r="J120" s="26"/>
      <c r="K120" s="26"/>
      <c r="L120" s="26"/>
      <c r="M120" s="26"/>
      <c r="N120" s="26"/>
      <c r="O120" s="55"/>
    </row>
    <row r="121" spans="1:15" ht="31.5" customHeight="1" hidden="1">
      <c r="A121" s="23" t="s">
        <v>57</v>
      </c>
      <c r="B121" s="24" t="s">
        <v>137</v>
      </c>
      <c r="C121" s="25" t="s">
        <v>56</v>
      </c>
      <c r="D121" s="25" t="s">
        <v>58</v>
      </c>
      <c r="E121" s="25" t="s">
        <v>27</v>
      </c>
      <c r="F121" s="26">
        <f t="shared" si="4"/>
        <v>239.15</v>
      </c>
      <c r="G121" s="26">
        <f t="shared" si="4"/>
        <v>0</v>
      </c>
      <c r="H121" s="26">
        <f t="shared" si="4"/>
        <v>0</v>
      </c>
      <c r="I121" s="26">
        <f t="shared" si="4"/>
        <v>0</v>
      </c>
      <c r="J121" s="26"/>
      <c r="K121" s="26"/>
      <c r="L121" s="26"/>
      <c r="M121" s="26"/>
      <c r="N121" s="26"/>
      <c r="O121" s="55"/>
    </row>
    <row r="122" spans="1:15" ht="22.5" customHeight="1" hidden="1">
      <c r="A122" s="62" t="s">
        <v>41</v>
      </c>
      <c r="B122" s="63" t="s">
        <v>137</v>
      </c>
      <c r="C122" s="64" t="s">
        <v>56</v>
      </c>
      <c r="D122" s="64" t="s">
        <v>59</v>
      </c>
      <c r="E122" s="64" t="s">
        <v>43</v>
      </c>
      <c r="F122" s="65">
        <v>239.15</v>
      </c>
      <c r="G122" s="66"/>
      <c r="H122" s="66"/>
      <c r="I122" s="66"/>
      <c r="J122" s="66"/>
      <c r="K122" s="66"/>
      <c r="L122" s="66"/>
      <c r="M122" s="66"/>
      <c r="N122" s="66"/>
      <c r="O122" s="67"/>
    </row>
    <row r="123" spans="1:15" ht="12.75">
      <c r="A123" s="23" t="s">
        <v>28</v>
      </c>
      <c r="B123" s="24"/>
      <c r="C123" s="25"/>
      <c r="D123" s="25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55"/>
    </row>
    <row r="124" spans="1:15" ht="12.75">
      <c r="A124" s="23" t="s">
        <v>138</v>
      </c>
      <c r="B124" s="137"/>
      <c r="C124" s="138"/>
      <c r="D124" s="138"/>
      <c r="E124" s="138"/>
      <c r="F124" s="26"/>
      <c r="G124" s="26"/>
      <c r="H124" s="26"/>
      <c r="I124" s="26"/>
      <c r="J124" s="26"/>
      <c r="K124" s="26"/>
      <c r="L124" s="26"/>
      <c r="M124" s="27">
        <f>M125+M126</f>
        <v>10205.4</v>
      </c>
      <c r="N124" s="27">
        <f>N125+N126</f>
        <v>11093.1</v>
      </c>
      <c r="O124" s="27">
        <f>O125+O126</f>
        <v>12058</v>
      </c>
    </row>
    <row r="125" spans="1:15" ht="45">
      <c r="A125" s="33" t="s">
        <v>30</v>
      </c>
      <c r="B125" s="143" t="s">
        <v>139</v>
      </c>
      <c r="C125" s="144"/>
      <c r="D125" s="144"/>
      <c r="E125" s="145"/>
      <c r="F125" s="70"/>
      <c r="G125" s="71"/>
      <c r="H125" s="71"/>
      <c r="I125" s="71"/>
      <c r="J125" s="71"/>
      <c r="K125" s="71"/>
      <c r="L125" s="71"/>
      <c r="M125" s="27">
        <v>10205.4</v>
      </c>
      <c r="N125" s="27">
        <v>11093.1</v>
      </c>
      <c r="O125" s="72">
        <v>12058</v>
      </c>
    </row>
    <row r="126" spans="1:20" ht="45">
      <c r="A126" s="33" t="s">
        <v>32</v>
      </c>
      <c r="B126" s="143" t="s">
        <v>140</v>
      </c>
      <c r="C126" s="144"/>
      <c r="D126" s="144"/>
      <c r="E126" s="145"/>
      <c r="F126" s="70"/>
      <c r="G126" s="71"/>
      <c r="H126" s="71"/>
      <c r="I126" s="71"/>
      <c r="J126" s="71"/>
      <c r="K126" s="71"/>
      <c r="L126" s="71"/>
      <c r="M126" s="27">
        <v>0</v>
      </c>
      <c r="N126" s="27">
        <v>0</v>
      </c>
      <c r="O126" s="72">
        <v>0</v>
      </c>
      <c r="Q126" s="73"/>
      <c r="R126" s="73"/>
      <c r="S126" s="73"/>
      <c r="T126" s="74"/>
    </row>
    <row r="127" spans="1:15" ht="12.75">
      <c r="A127" s="23" t="s">
        <v>34</v>
      </c>
      <c r="B127" s="139"/>
      <c r="C127" s="140"/>
      <c r="D127" s="140"/>
      <c r="E127" s="140"/>
      <c r="F127" s="26"/>
      <c r="G127" s="26"/>
      <c r="H127" s="26"/>
      <c r="I127" s="26"/>
      <c r="J127" s="26"/>
      <c r="K127" s="26"/>
      <c r="L127" s="26"/>
      <c r="M127" s="27">
        <f>M128</f>
        <v>10205.37</v>
      </c>
      <c r="N127" s="27">
        <f>N128</f>
        <v>11093.14</v>
      </c>
      <c r="O127" s="27">
        <f>O128</f>
        <v>12058</v>
      </c>
    </row>
    <row r="128" spans="1:15" ht="21">
      <c r="A128" s="141" t="s">
        <v>124</v>
      </c>
      <c r="B128" s="139" t="s">
        <v>137</v>
      </c>
      <c r="C128" s="140" t="s">
        <v>125</v>
      </c>
      <c r="D128" s="140" t="s">
        <v>27</v>
      </c>
      <c r="E128" s="140" t="s">
        <v>27</v>
      </c>
      <c r="F128" s="142" t="e">
        <f>F129+F132+F141+F144+F149</f>
        <v>#REF!</v>
      </c>
      <c r="G128" s="142" t="e">
        <f>G129+G132+G141+G144+G149</f>
        <v>#REF!</v>
      </c>
      <c r="H128" s="142" t="e">
        <f>H129+H132+H141+H144+H149</f>
        <v>#REF!</v>
      </c>
      <c r="I128" s="142" t="e">
        <f>I129+I132+I141+I144+I149</f>
        <v>#REF!</v>
      </c>
      <c r="J128" s="142"/>
      <c r="K128" s="142"/>
      <c r="L128" s="142"/>
      <c r="M128" s="27">
        <f>M132+M129+M144+M149</f>
        <v>10205.37</v>
      </c>
      <c r="N128" s="27">
        <f>N132+N129+N144+N149</f>
        <v>11093.14</v>
      </c>
      <c r="O128" s="27">
        <f>O132+O129+O144+O149</f>
        <v>12058</v>
      </c>
    </row>
    <row r="129" spans="1:15" ht="12.75">
      <c r="A129" s="23" t="s">
        <v>126</v>
      </c>
      <c r="B129" s="24" t="s">
        <v>137</v>
      </c>
      <c r="C129" s="25" t="s">
        <v>127</v>
      </c>
      <c r="D129" s="25" t="s">
        <v>27</v>
      </c>
      <c r="E129" s="25" t="s">
        <v>27</v>
      </c>
      <c r="F129" s="26">
        <f aca="true" t="shared" si="5" ref="F129:I130">F130</f>
        <v>22855.51</v>
      </c>
      <c r="G129" s="26">
        <f t="shared" si="5"/>
        <v>0</v>
      </c>
      <c r="H129" s="26">
        <f t="shared" si="5"/>
        <v>0</v>
      </c>
      <c r="I129" s="26">
        <f t="shared" si="5"/>
        <v>19084</v>
      </c>
      <c r="J129" s="26"/>
      <c r="K129" s="26"/>
      <c r="L129" s="26"/>
      <c r="M129" s="27">
        <v>1076.8</v>
      </c>
      <c r="N129" s="27">
        <v>1170.5</v>
      </c>
      <c r="O129" s="72">
        <v>1272.3</v>
      </c>
    </row>
    <row r="130" spans="1:15" ht="21">
      <c r="A130" s="23" t="s">
        <v>128</v>
      </c>
      <c r="B130" s="24" t="s">
        <v>137</v>
      </c>
      <c r="C130" s="25" t="s">
        <v>127</v>
      </c>
      <c r="D130" s="25" t="s">
        <v>129</v>
      </c>
      <c r="E130" s="25" t="s">
        <v>27</v>
      </c>
      <c r="F130" s="26">
        <f t="shared" si="5"/>
        <v>22855.51</v>
      </c>
      <c r="G130" s="26">
        <f t="shared" si="5"/>
        <v>0</v>
      </c>
      <c r="H130" s="26">
        <f t="shared" si="5"/>
        <v>0</v>
      </c>
      <c r="I130" s="26">
        <f t="shared" si="5"/>
        <v>19084</v>
      </c>
      <c r="J130" s="26"/>
      <c r="K130" s="26"/>
      <c r="L130" s="26"/>
      <c r="M130" s="27">
        <v>1076.8</v>
      </c>
      <c r="N130" s="27">
        <v>1170.5</v>
      </c>
      <c r="O130" s="72">
        <v>1272.3</v>
      </c>
    </row>
    <row r="131" spans="1:15" s="90" customFormat="1" ht="22.5">
      <c r="A131" s="33" t="s">
        <v>63</v>
      </c>
      <c r="B131" s="35" t="s">
        <v>137</v>
      </c>
      <c r="C131" s="36" t="s">
        <v>127</v>
      </c>
      <c r="D131" s="36" t="s">
        <v>130</v>
      </c>
      <c r="E131" s="36" t="s">
        <v>65</v>
      </c>
      <c r="F131" s="37">
        <v>22855.51</v>
      </c>
      <c r="G131" s="38"/>
      <c r="H131" s="38"/>
      <c r="I131" s="38">
        <v>19084</v>
      </c>
      <c r="J131" s="38"/>
      <c r="K131" s="38"/>
      <c r="L131" s="38"/>
      <c r="M131" s="88">
        <v>1076.8</v>
      </c>
      <c r="N131" s="88">
        <v>1170.5</v>
      </c>
      <c r="O131" s="89">
        <v>1272.3</v>
      </c>
    </row>
    <row r="132" spans="1:15" ht="12.75">
      <c r="A132" s="23" t="s">
        <v>131</v>
      </c>
      <c r="B132" s="24" t="s">
        <v>137</v>
      </c>
      <c r="C132" s="25" t="s">
        <v>132</v>
      </c>
      <c r="D132" s="25" t="s">
        <v>27</v>
      </c>
      <c r="E132" s="25" t="s">
        <v>27</v>
      </c>
      <c r="F132" s="26">
        <f>F133+F135+F137+F139</f>
        <v>37029.5</v>
      </c>
      <c r="G132" s="26">
        <f>G133+G135+G137+G139</f>
        <v>-4000</v>
      </c>
      <c r="H132" s="26">
        <f>H133+H135+H137+H139</f>
        <v>273.2</v>
      </c>
      <c r="I132" s="26">
        <f>I133+I135+I137+I139</f>
        <v>34181.9</v>
      </c>
      <c r="J132" s="26"/>
      <c r="K132" s="26"/>
      <c r="L132" s="26"/>
      <c r="M132" s="27">
        <f>M133+M135+M137</f>
        <v>6833.070000000001</v>
      </c>
      <c r="N132" s="27">
        <f>N133+N135+N137</f>
        <v>7427.3</v>
      </c>
      <c r="O132" s="27">
        <f>O133+O135+O137</f>
        <v>8073.400000000001</v>
      </c>
    </row>
    <row r="133" spans="1:15" ht="21">
      <c r="A133" s="23" t="s">
        <v>128</v>
      </c>
      <c r="B133" s="24" t="s">
        <v>137</v>
      </c>
      <c r="C133" s="25" t="s">
        <v>132</v>
      </c>
      <c r="D133" s="25" t="s">
        <v>129</v>
      </c>
      <c r="E133" s="25" t="s">
        <v>27</v>
      </c>
      <c r="F133" s="26">
        <f>F134</f>
        <v>24333.95</v>
      </c>
      <c r="G133" s="26">
        <f>G134</f>
        <v>-2500</v>
      </c>
      <c r="H133" s="26">
        <f>H134</f>
        <v>226.2</v>
      </c>
      <c r="I133" s="26">
        <f>I134</f>
        <v>21963.7</v>
      </c>
      <c r="J133" s="26"/>
      <c r="K133" s="26"/>
      <c r="L133" s="26"/>
      <c r="M133" s="27">
        <v>6412.8</v>
      </c>
      <c r="N133" s="27">
        <v>6970.6</v>
      </c>
      <c r="O133" s="72">
        <v>7576.8</v>
      </c>
    </row>
    <row r="134" spans="1:15" s="90" customFormat="1" ht="22.5">
      <c r="A134" s="33" t="s">
        <v>63</v>
      </c>
      <c r="B134" s="35" t="s">
        <v>137</v>
      </c>
      <c r="C134" s="36" t="s">
        <v>132</v>
      </c>
      <c r="D134" s="36" t="s">
        <v>130</v>
      </c>
      <c r="E134" s="36" t="s">
        <v>65</v>
      </c>
      <c r="F134" s="37">
        <v>24333.95</v>
      </c>
      <c r="G134" s="38">
        <v>-2500</v>
      </c>
      <c r="H134" s="38">
        <v>226.2</v>
      </c>
      <c r="I134" s="38">
        <v>21963.7</v>
      </c>
      <c r="J134" s="38"/>
      <c r="K134" s="38"/>
      <c r="L134" s="38"/>
      <c r="M134" s="88">
        <v>6412.8</v>
      </c>
      <c r="N134" s="88">
        <v>6970.6</v>
      </c>
      <c r="O134" s="89">
        <v>7576.8</v>
      </c>
    </row>
    <row r="135" spans="1:15" ht="21">
      <c r="A135" s="23" t="s">
        <v>141</v>
      </c>
      <c r="B135" s="24" t="s">
        <v>137</v>
      </c>
      <c r="C135" s="25" t="s">
        <v>132</v>
      </c>
      <c r="D135" s="25" t="s">
        <v>142</v>
      </c>
      <c r="E135" s="25" t="s">
        <v>27</v>
      </c>
      <c r="F135" s="26">
        <f>F136</f>
        <v>4697.36</v>
      </c>
      <c r="G135" s="26">
        <f>G136</f>
        <v>-600</v>
      </c>
      <c r="H135" s="26">
        <f>H136</f>
        <v>47</v>
      </c>
      <c r="I135" s="26">
        <f>I136</f>
        <v>4582</v>
      </c>
      <c r="J135" s="26"/>
      <c r="K135" s="26"/>
      <c r="L135" s="26"/>
      <c r="M135" s="27">
        <v>178.6</v>
      </c>
      <c r="N135" s="27">
        <v>194</v>
      </c>
      <c r="O135" s="72">
        <v>211</v>
      </c>
    </row>
    <row r="136" spans="1:15" s="90" customFormat="1" ht="22.5">
      <c r="A136" s="33" t="s">
        <v>63</v>
      </c>
      <c r="B136" s="35" t="s">
        <v>137</v>
      </c>
      <c r="C136" s="36" t="s">
        <v>132</v>
      </c>
      <c r="D136" s="36" t="s">
        <v>143</v>
      </c>
      <c r="E136" s="36" t="s">
        <v>65</v>
      </c>
      <c r="F136" s="37">
        <v>4697.36</v>
      </c>
      <c r="G136" s="38">
        <v>-600</v>
      </c>
      <c r="H136" s="38">
        <v>47</v>
      </c>
      <c r="I136" s="38">
        <v>4582</v>
      </c>
      <c r="J136" s="38"/>
      <c r="K136" s="38"/>
      <c r="L136" s="38"/>
      <c r="M136" s="88">
        <v>178.6</v>
      </c>
      <c r="N136" s="88">
        <v>194</v>
      </c>
      <c r="O136" s="89">
        <v>211</v>
      </c>
    </row>
    <row r="137" spans="1:15" ht="12.75">
      <c r="A137" s="23" t="s">
        <v>133</v>
      </c>
      <c r="B137" s="24" t="s">
        <v>137</v>
      </c>
      <c r="C137" s="25" t="s">
        <v>132</v>
      </c>
      <c r="D137" s="25" t="s">
        <v>134</v>
      </c>
      <c r="E137" s="25" t="s">
        <v>27</v>
      </c>
      <c r="F137" s="26">
        <f>F138</f>
        <v>7998.19</v>
      </c>
      <c r="G137" s="26">
        <f>G138</f>
        <v>-900</v>
      </c>
      <c r="H137" s="26">
        <f>H138</f>
        <v>0</v>
      </c>
      <c r="I137" s="26">
        <f>I138</f>
        <v>7636.2</v>
      </c>
      <c r="J137" s="26"/>
      <c r="K137" s="26"/>
      <c r="L137" s="26"/>
      <c r="M137" s="27">
        <v>241.67</v>
      </c>
      <c r="N137" s="27">
        <v>262.7</v>
      </c>
      <c r="O137" s="72">
        <v>285.6</v>
      </c>
    </row>
    <row r="138" spans="1:15" s="90" customFormat="1" ht="25.5" customHeight="1">
      <c r="A138" s="33" t="s">
        <v>63</v>
      </c>
      <c r="B138" s="35" t="s">
        <v>137</v>
      </c>
      <c r="C138" s="36" t="s">
        <v>132</v>
      </c>
      <c r="D138" s="36" t="s">
        <v>135</v>
      </c>
      <c r="E138" s="36" t="s">
        <v>65</v>
      </c>
      <c r="F138" s="37">
        <v>7998.19</v>
      </c>
      <c r="G138" s="38">
        <v>-900</v>
      </c>
      <c r="H138" s="38"/>
      <c r="I138" s="38">
        <v>7636.2</v>
      </c>
      <c r="J138" s="38"/>
      <c r="K138" s="38"/>
      <c r="L138" s="38"/>
      <c r="M138" s="88">
        <v>241.67</v>
      </c>
      <c r="N138" s="88">
        <v>262.7</v>
      </c>
      <c r="O138" s="89">
        <v>285.6</v>
      </c>
    </row>
    <row r="139" spans="1:15" ht="12.75" customHeight="1" hidden="1">
      <c r="A139" s="23"/>
      <c r="B139" s="24"/>
      <c r="C139" s="25"/>
      <c r="D139" s="25"/>
      <c r="E139" s="25"/>
      <c r="F139" s="26"/>
      <c r="G139" s="26"/>
      <c r="H139" s="26"/>
      <c r="I139" s="26"/>
      <c r="J139" s="26"/>
      <c r="K139" s="26"/>
      <c r="L139" s="26"/>
      <c r="M139" s="27">
        <v>241.67</v>
      </c>
      <c r="N139" s="27">
        <v>262.7</v>
      </c>
      <c r="O139" s="72">
        <v>285.6</v>
      </c>
    </row>
    <row r="140" spans="1:15" ht="12.75" customHeight="1" hidden="1">
      <c r="A140" s="33"/>
      <c r="B140" s="35"/>
      <c r="C140" s="36"/>
      <c r="D140" s="36"/>
      <c r="E140" s="36"/>
      <c r="F140" s="37"/>
      <c r="G140" s="38"/>
      <c r="H140" s="38"/>
      <c r="I140" s="38"/>
      <c r="J140" s="38"/>
      <c r="K140" s="38"/>
      <c r="L140" s="38"/>
      <c r="M140" s="27">
        <v>241.67</v>
      </c>
      <c r="N140" s="27">
        <v>262.7</v>
      </c>
      <c r="O140" s="72">
        <v>285.6</v>
      </c>
    </row>
    <row r="141" spans="1:15" ht="12.75" customHeight="1" hidden="1">
      <c r="A141" s="23"/>
      <c r="B141" s="24"/>
      <c r="C141" s="25"/>
      <c r="D141" s="25"/>
      <c r="E141" s="25"/>
      <c r="F141" s="26"/>
      <c r="G141" s="26"/>
      <c r="H141" s="26"/>
      <c r="I141" s="26"/>
      <c r="J141" s="26"/>
      <c r="K141" s="26"/>
      <c r="L141" s="26"/>
      <c r="M141" s="27">
        <v>241.67</v>
      </c>
      <c r="N141" s="27">
        <v>262.7</v>
      </c>
      <c r="O141" s="72">
        <v>285.6</v>
      </c>
    </row>
    <row r="142" spans="1:15" ht="12.75" customHeight="1" hidden="1">
      <c r="A142" s="23"/>
      <c r="B142" s="24"/>
      <c r="C142" s="25"/>
      <c r="D142" s="25"/>
      <c r="E142" s="25"/>
      <c r="F142" s="26"/>
      <c r="G142" s="26"/>
      <c r="H142" s="26"/>
      <c r="I142" s="26"/>
      <c r="J142" s="26"/>
      <c r="K142" s="26"/>
      <c r="L142" s="26"/>
      <c r="M142" s="27">
        <v>241.67</v>
      </c>
      <c r="N142" s="27">
        <v>262.7</v>
      </c>
      <c r="O142" s="72">
        <v>285.6</v>
      </c>
    </row>
    <row r="143" spans="1:15" ht="12.75" customHeight="1" hidden="1">
      <c r="A143" s="33"/>
      <c r="B143" s="35"/>
      <c r="C143" s="36"/>
      <c r="D143" s="36"/>
      <c r="E143" s="36"/>
      <c r="F143" s="37"/>
      <c r="G143" s="38"/>
      <c r="H143" s="38"/>
      <c r="I143" s="38"/>
      <c r="J143" s="38"/>
      <c r="K143" s="38"/>
      <c r="L143" s="38"/>
      <c r="M143" s="27">
        <v>241.67</v>
      </c>
      <c r="N143" s="27">
        <v>262.7</v>
      </c>
      <c r="O143" s="72">
        <v>285.6</v>
      </c>
    </row>
    <row r="144" spans="1:15" ht="12.75">
      <c r="A144" s="23" t="s">
        <v>144</v>
      </c>
      <c r="B144" s="24" t="s">
        <v>137</v>
      </c>
      <c r="C144" s="25" t="s">
        <v>145</v>
      </c>
      <c r="D144" s="25" t="s">
        <v>27</v>
      </c>
      <c r="E144" s="25" t="s">
        <v>27</v>
      </c>
      <c r="F144" s="26">
        <f>F145+F147</f>
        <v>13209.34</v>
      </c>
      <c r="G144" s="26">
        <f>G145+G147</f>
        <v>-2313</v>
      </c>
      <c r="H144" s="26">
        <f>H145+H147</f>
        <v>0</v>
      </c>
      <c r="I144" s="26">
        <f>I145+I147</f>
        <v>13027.3</v>
      </c>
      <c r="J144" s="26"/>
      <c r="K144" s="26"/>
      <c r="L144" s="26"/>
      <c r="M144" s="27">
        <v>449.2</v>
      </c>
      <c r="N144" s="27">
        <v>488.34</v>
      </c>
      <c r="O144" s="72">
        <v>530.8</v>
      </c>
    </row>
    <row r="145" spans="1:15" ht="21">
      <c r="A145" s="23" t="s">
        <v>128</v>
      </c>
      <c r="B145" s="24" t="s">
        <v>137</v>
      </c>
      <c r="C145" s="25" t="s">
        <v>145</v>
      </c>
      <c r="D145" s="25" t="s">
        <v>129</v>
      </c>
      <c r="E145" s="25" t="s">
        <v>27</v>
      </c>
      <c r="F145" s="26">
        <f>F146</f>
        <v>13209.34</v>
      </c>
      <c r="G145" s="26">
        <f>G146</f>
        <v>-2313</v>
      </c>
      <c r="H145" s="26">
        <f>H146</f>
        <v>0</v>
      </c>
      <c r="I145" s="26">
        <f>I146</f>
        <v>13027.3</v>
      </c>
      <c r="J145" s="26"/>
      <c r="K145" s="26"/>
      <c r="L145" s="26"/>
      <c r="M145" s="27">
        <v>449.2</v>
      </c>
      <c r="N145" s="27">
        <v>488.34</v>
      </c>
      <c r="O145" s="72">
        <v>530.8</v>
      </c>
    </row>
    <row r="146" spans="1:15" s="90" customFormat="1" ht="22.5">
      <c r="A146" s="33" t="s">
        <v>63</v>
      </c>
      <c r="B146" s="35" t="s">
        <v>137</v>
      </c>
      <c r="C146" s="36" t="s">
        <v>145</v>
      </c>
      <c r="D146" s="36" t="s">
        <v>130</v>
      </c>
      <c r="E146" s="36" t="s">
        <v>65</v>
      </c>
      <c r="F146" s="37">
        <v>13209.34</v>
      </c>
      <c r="G146" s="38">
        <v>-2313</v>
      </c>
      <c r="H146" s="38"/>
      <c r="I146" s="38">
        <v>13027.3</v>
      </c>
      <c r="J146" s="38"/>
      <c r="K146" s="38"/>
      <c r="L146" s="38"/>
      <c r="M146" s="88">
        <v>449.2</v>
      </c>
      <c r="N146" s="88">
        <v>488.34</v>
      </c>
      <c r="O146" s="89">
        <v>530.8</v>
      </c>
    </row>
    <row r="147" spans="1:15" ht="12.75" customHeight="1" hidden="1">
      <c r="A147" s="23"/>
      <c r="B147" s="24"/>
      <c r="C147" s="25"/>
      <c r="D147" s="25"/>
      <c r="E147" s="25"/>
      <c r="F147" s="26"/>
      <c r="G147" s="26"/>
      <c r="H147" s="26"/>
      <c r="I147" s="26"/>
      <c r="J147" s="26"/>
      <c r="K147" s="26"/>
      <c r="L147" s="26"/>
      <c r="M147" s="27"/>
      <c r="N147" s="27"/>
      <c r="O147" s="72"/>
    </row>
    <row r="148" spans="1:15" ht="12.75" customHeight="1" hidden="1">
      <c r="A148" s="33"/>
      <c r="B148" s="35"/>
      <c r="C148" s="36"/>
      <c r="D148" s="36"/>
      <c r="E148" s="36"/>
      <c r="F148" s="37"/>
      <c r="G148" s="38"/>
      <c r="H148" s="38"/>
      <c r="I148" s="38"/>
      <c r="J148" s="38"/>
      <c r="K148" s="38"/>
      <c r="L148" s="38"/>
      <c r="M148" s="91"/>
      <c r="N148" s="91"/>
      <c r="O148" s="92"/>
    </row>
    <row r="149" spans="1:15" ht="31.5">
      <c r="A149" s="23" t="s">
        <v>146</v>
      </c>
      <c r="B149" s="24" t="s">
        <v>137</v>
      </c>
      <c r="C149" s="25" t="s">
        <v>147</v>
      </c>
      <c r="D149" s="25" t="s">
        <v>27</v>
      </c>
      <c r="E149" s="25" t="s">
        <v>27</v>
      </c>
      <c r="F149" s="26" t="e">
        <f>F150+#REF!</f>
        <v>#REF!</v>
      </c>
      <c r="G149" s="26" t="e">
        <f>G150+#REF!</f>
        <v>#REF!</v>
      </c>
      <c r="H149" s="26" t="e">
        <f>H150+#REF!</f>
        <v>#REF!</v>
      </c>
      <c r="I149" s="26" t="e">
        <f>I150+#REF!</f>
        <v>#REF!</v>
      </c>
      <c r="J149" s="26"/>
      <c r="K149" s="26"/>
      <c r="L149" s="26"/>
      <c r="M149" s="27">
        <v>1846.3</v>
      </c>
      <c r="N149" s="27">
        <v>2007</v>
      </c>
      <c r="O149" s="72">
        <v>2181.5</v>
      </c>
    </row>
    <row r="150" spans="1:15" ht="65.25" customHeight="1">
      <c r="A150" s="23" t="s">
        <v>148</v>
      </c>
      <c r="B150" s="24" t="s">
        <v>137</v>
      </c>
      <c r="C150" s="25" t="s">
        <v>147</v>
      </c>
      <c r="D150" s="25" t="s">
        <v>149</v>
      </c>
      <c r="E150" s="25" t="s">
        <v>27</v>
      </c>
      <c r="F150" s="26">
        <f>F151</f>
        <v>3247.53</v>
      </c>
      <c r="G150" s="26">
        <f>G151</f>
        <v>830</v>
      </c>
      <c r="H150" s="26">
        <f>H151</f>
        <v>0</v>
      </c>
      <c r="I150" s="26">
        <f>I151</f>
        <v>3237.9</v>
      </c>
      <c r="J150" s="26"/>
      <c r="K150" s="26"/>
      <c r="L150" s="26"/>
      <c r="M150" s="27">
        <v>1846.3</v>
      </c>
      <c r="N150" s="27">
        <v>2007</v>
      </c>
      <c r="O150" s="72">
        <v>2181.5</v>
      </c>
    </row>
    <row r="151" spans="1:15" s="90" customFormat="1" ht="22.5">
      <c r="A151" s="33" t="s">
        <v>63</v>
      </c>
      <c r="B151" s="35" t="s">
        <v>137</v>
      </c>
      <c r="C151" s="36" t="s">
        <v>147</v>
      </c>
      <c r="D151" s="36" t="s">
        <v>150</v>
      </c>
      <c r="E151" s="36" t="s">
        <v>65</v>
      </c>
      <c r="F151" s="37">
        <v>3247.53</v>
      </c>
      <c r="G151" s="38">
        <v>830</v>
      </c>
      <c r="H151" s="38"/>
      <c r="I151" s="38">
        <v>3237.9</v>
      </c>
      <c r="J151" s="38"/>
      <c r="K151" s="38"/>
      <c r="L151" s="38"/>
      <c r="M151" s="88">
        <v>1846.3</v>
      </c>
      <c r="N151" s="88">
        <v>2007</v>
      </c>
      <c r="O151" s="89">
        <v>2181.5</v>
      </c>
    </row>
    <row r="152" spans="1:15" ht="31.5">
      <c r="A152" s="23" t="s">
        <v>151</v>
      </c>
      <c r="B152" s="24" t="s">
        <v>152</v>
      </c>
      <c r="C152" s="25" t="s">
        <v>27</v>
      </c>
      <c r="D152" s="25" t="s">
        <v>27</v>
      </c>
      <c r="E152" s="25" t="s">
        <v>27</v>
      </c>
      <c r="F152" s="26" t="e">
        <f>F153+F162+#REF!</f>
        <v>#REF!</v>
      </c>
      <c r="G152" s="26" t="e">
        <f>G153+G162+#REF!</f>
        <v>#REF!</v>
      </c>
      <c r="H152" s="26" t="e">
        <f>H153+H162+#REF!</f>
        <v>#REF!</v>
      </c>
      <c r="I152" s="26" t="e">
        <f>I153+I162+#REF!</f>
        <v>#REF!</v>
      </c>
      <c r="J152" s="26"/>
      <c r="K152" s="26"/>
      <c r="L152" s="26"/>
      <c r="M152" s="27">
        <f>M158</f>
        <v>21750</v>
      </c>
      <c r="N152" s="27">
        <f>N158</f>
        <v>23471.300000000003</v>
      </c>
      <c r="O152" s="27">
        <f>O158</f>
        <v>25027.800000000003</v>
      </c>
    </row>
    <row r="153" spans="1:15" ht="12.75" customHeight="1" hidden="1">
      <c r="A153" s="23" t="s">
        <v>35</v>
      </c>
      <c r="B153" s="24" t="s">
        <v>152</v>
      </c>
      <c r="C153" s="25" t="s">
        <v>36</v>
      </c>
      <c r="D153" s="25" t="s">
        <v>27</v>
      </c>
      <c r="E153" s="25" t="s">
        <v>27</v>
      </c>
      <c r="F153" s="26">
        <f aca="true" t="shared" si="6" ref="F153:I155">F154</f>
        <v>2703.41</v>
      </c>
      <c r="G153" s="26">
        <f t="shared" si="6"/>
        <v>0</v>
      </c>
      <c r="H153" s="26">
        <f t="shared" si="6"/>
        <v>0</v>
      </c>
      <c r="I153" s="26">
        <f t="shared" si="6"/>
        <v>0</v>
      </c>
      <c r="J153" s="26"/>
      <c r="K153" s="26"/>
      <c r="L153" s="26"/>
      <c r="M153" s="27"/>
      <c r="N153" s="27"/>
      <c r="O153" s="72"/>
    </row>
    <row r="154" spans="1:15" ht="12.75" customHeight="1" hidden="1">
      <c r="A154" s="23" t="s">
        <v>55</v>
      </c>
      <c r="B154" s="24" t="s">
        <v>152</v>
      </c>
      <c r="C154" s="25" t="s">
        <v>56</v>
      </c>
      <c r="D154" s="25" t="s">
        <v>27</v>
      </c>
      <c r="E154" s="25" t="s">
        <v>27</v>
      </c>
      <c r="F154" s="26">
        <f t="shared" si="6"/>
        <v>2703.41</v>
      </c>
      <c r="G154" s="26">
        <f t="shared" si="6"/>
        <v>0</v>
      </c>
      <c r="H154" s="26">
        <f t="shared" si="6"/>
        <v>0</v>
      </c>
      <c r="I154" s="26">
        <f t="shared" si="6"/>
        <v>0</v>
      </c>
      <c r="J154" s="26"/>
      <c r="K154" s="26"/>
      <c r="L154" s="26"/>
      <c r="M154" s="27"/>
      <c r="N154" s="27"/>
      <c r="O154" s="72"/>
    </row>
    <row r="155" spans="1:15" ht="31.5" customHeight="1" hidden="1">
      <c r="A155" s="23" t="s">
        <v>57</v>
      </c>
      <c r="B155" s="24" t="s">
        <v>152</v>
      </c>
      <c r="C155" s="25" t="s">
        <v>56</v>
      </c>
      <c r="D155" s="25" t="s">
        <v>58</v>
      </c>
      <c r="E155" s="25" t="s">
        <v>27</v>
      </c>
      <c r="F155" s="26">
        <f t="shared" si="6"/>
        <v>2703.41</v>
      </c>
      <c r="G155" s="26">
        <f t="shared" si="6"/>
        <v>0</v>
      </c>
      <c r="H155" s="26">
        <f t="shared" si="6"/>
        <v>0</v>
      </c>
      <c r="I155" s="26">
        <f t="shared" si="6"/>
        <v>0</v>
      </c>
      <c r="J155" s="26"/>
      <c r="K155" s="26"/>
      <c r="L155" s="26"/>
      <c r="M155" s="27"/>
      <c r="N155" s="27"/>
      <c r="O155" s="72"/>
    </row>
    <row r="156" spans="1:15" ht="22.5" customHeight="1" hidden="1">
      <c r="A156" s="33" t="s">
        <v>41</v>
      </c>
      <c r="B156" s="35" t="s">
        <v>152</v>
      </c>
      <c r="C156" s="36" t="s">
        <v>56</v>
      </c>
      <c r="D156" s="36" t="s">
        <v>59</v>
      </c>
      <c r="E156" s="36" t="s">
        <v>43</v>
      </c>
      <c r="F156" s="37">
        <v>2703.41</v>
      </c>
      <c r="G156" s="38"/>
      <c r="H156" s="38"/>
      <c r="I156" s="38"/>
      <c r="J156" s="38"/>
      <c r="K156" s="38"/>
      <c r="L156" s="38"/>
      <c r="M156" s="91"/>
      <c r="N156" s="91"/>
      <c r="O156" s="92"/>
    </row>
    <row r="157" spans="1:15" ht="12.75">
      <c r="A157" s="23" t="s">
        <v>28</v>
      </c>
      <c r="B157" s="24"/>
      <c r="C157" s="25"/>
      <c r="D157" s="25"/>
      <c r="E157" s="25"/>
      <c r="F157" s="26"/>
      <c r="G157" s="26"/>
      <c r="H157" s="26"/>
      <c r="I157" s="26"/>
      <c r="J157" s="26"/>
      <c r="K157" s="26"/>
      <c r="L157" s="26"/>
      <c r="M157" s="27"/>
      <c r="N157" s="27"/>
      <c r="O157" s="72"/>
    </row>
    <row r="158" spans="1:15" ht="11.25" customHeight="1">
      <c r="A158" s="23" t="s">
        <v>138</v>
      </c>
      <c r="B158" s="24"/>
      <c r="C158" s="25"/>
      <c r="D158" s="25"/>
      <c r="E158" s="25"/>
      <c r="F158" s="26"/>
      <c r="G158" s="26"/>
      <c r="H158" s="26"/>
      <c r="I158" s="26"/>
      <c r="J158" s="26"/>
      <c r="K158" s="26"/>
      <c r="L158" s="26"/>
      <c r="M158" s="27">
        <f>M159+M160</f>
        <v>21750</v>
      </c>
      <c r="N158" s="27">
        <f>N159+N160</f>
        <v>23471.300000000003</v>
      </c>
      <c r="O158" s="27">
        <f>O159+O160</f>
        <v>25027.800000000003</v>
      </c>
    </row>
    <row r="159" spans="1:15" ht="48" customHeight="1">
      <c r="A159" s="33" t="s">
        <v>30</v>
      </c>
      <c r="B159" s="143" t="s">
        <v>153</v>
      </c>
      <c r="C159" s="144"/>
      <c r="D159" s="144"/>
      <c r="E159" s="145"/>
      <c r="F159" s="26"/>
      <c r="G159" s="26"/>
      <c r="H159" s="26"/>
      <c r="I159" s="26"/>
      <c r="J159" s="26"/>
      <c r="K159" s="26"/>
      <c r="L159" s="26"/>
      <c r="M159" s="27">
        <v>20974.4</v>
      </c>
      <c r="N159" s="27">
        <v>22660.9</v>
      </c>
      <c r="O159" s="72">
        <v>24167.4</v>
      </c>
    </row>
    <row r="160" spans="1:15" ht="47.25" customHeight="1">
      <c r="A160" s="33" t="s">
        <v>32</v>
      </c>
      <c r="B160" s="143" t="s">
        <v>154</v>
      </c>
      <c r="C160" s="144"/>
      <c r="D160" s="144"/>
      <c r="E160" s="145"/>
      <c r="F160" s="26"/>
      <c r="G160" s="26"/>
      <c r="H160" s="26"/>
      <c r="I160" s="26"/>
      <c r="J160" s="26"/>
      <c r="K160" s="26"/>
      <c r="L160" s="26"/>
      <c r="M160" s="27">
        <v>775.6</v>
      </c>
      <c r="N160" s="27">
        <v>810.4</v>
      </c>
      <c r="O160" s="72">
        <v>860.4</v>
      </c>
    </row>
    <row r="161" spans="1:15" ht="12.75">
      <c r="A161" s="23" t="s">
        <v>34</v>
      </c>
      <c r="B161" s="24"/>
      <c r="C161" s="25"/>
      <c r="D161" s="25"/>
      <c r="E161" s="25"/>
      <c r="F161" s="26"/>
      <c r="G161" s="26"/>
      <c r="H161" s="26"/>
      <c r="I161" s="26"/>
      <c r="J161" s="26"/>
      <c r="K161" s="26"/>
      <c r="L161" s="26"/>
      <c r="M161" s="27">
        <f>M162</f>
        <v>21750</v>
      </c>
      <c r="N161" s="27">
        <f>N162</f>
        <v>23471.3</v>
      </c>
      <c r="O161" s="27">
        <f>O162</f>
        <v>25027.8</v>
      </c>
    </row>
    <row r="162" spans="1:15" ht="12.75">
      <c r="A162" s="23" t="s">
        <v>100</v>
      </c>
      <c r="B162" s="24" t="s">
        <v>152</v>
      </c>
      <c r="C162" s="25" t="s">
        <v>101</v>
      </c>
      <c r="D162" s="25" t="s">
        <v>27</v>
      </c>
      <c r="E162" s="25" t="s">
        <v>27</v>
      </c>
      <c r="F162" s="26">
        <f>F163+F166+F176</f>
        <v>311716.6</v>
      </c>
      <c r="G162" s="26">
        <f>G163+G166+G176</f>
        <v>6293.95846</v>
      </c>
      <c r="H162" s="26" t="e">
        <f>H163+H166+H176</f>
        <v>#REF!</v>
      </c>
      <c r="I162" s="26" t="e">
        <f>I163+I166+I176</f>
        <v>#REF!</v>
      </c>
      <c r="J162" s="26"/>
      <c r="K162" s="26"/>
      <c r="L162" s="26"/>
      <c r="M162" s="27">
        <f>M163+M166+M176</f>
        <v>21750</v>
      </c>
      <c r="N162" s="27">
        <f>N163+N166+N176</f>
        <v>23471.3</v>
      </c>
      <c r="O162" s="27">
        <f>O163+O166+O176</f>
        <v>25027.8</v>
      </c>
    </row>
    <row r="163" spans="1:15" ht="12.75">
      <c r="A163" s="23" t="s">
        <v>102</v>
      </c>
      <c r="B163" s="24" t="s">
        <v>152</v>
      </c>
      <c r="C163" s="25" t="s">
        <v>103</v>
      </c>
      <c r="D163" s="25" t="s">
        <v>27</v>
      </c>
      <c r="E163" s="25" t="s">
        <v>27</v>
      </c>
      <c r="F163" s="26">
        <f aca="true" t="shared" si="7" ref="F163:I164">F164</f>
        <v>71801.33</v>
      </c>
      <c r="G163" s="26">
        <f t="shared" si="7"/>
        <v>2557.56846</v>
      </c>
      <c r="H163" s="26">
        <f t="shared" si="7"/>
        <v>198.4</v>
      </c>
      <c r="I163" s="26">
        <f t="shared" si="7"/>
        <v>73853</v>
      </c>
      <c r="J163" s="26"/>
      <c r="K163" s="26"/>
      <c r="L163" s="26"/>
      <c r="M163" s="27">
        <v>15550</v>
      </c>
      <c r="N163" s="27">
        <v>16830</v>
      </c>
      <c r="O163" s="72">
        <v>17995</v>
      </c>
    </row>
    <row r="164" spans="1:15" ht="12.75">
      <c r="A164" s="23" t="s">
        <v>107</v>
      </c>
      <c r="B164" s="24" t="s">
        <v>152</v>
      </c>
      <c r="C164" s="25" t="s">
        <v>103</v>
      </c>
      <c r="D164" s="25" t="s">
        <v>108</v>
      </c>
      <c r="E164" s="25" t="s">
        <v>27</v>
      </c>
      <c r="F164" s="26">
        <f t="shared" si="7"/>
        <v>71801.33</v>
      </c>
      <c r="G164" s="26">
        <f t="shared" si="7"/>
        <v>2557.56846</v>
      </c>
      <c r="H164" s="26">
        <f t="shared" si="7"/>
        <v>198.4</v>
      </c>
      <c r="I164" s="26">
        <f t="shared" si="7"/>
        <v>73853</v>
      </c>
      <c r="J164" s="26"/>
      <c r="K164" s="26"/>
      <c r="L164" s="26"/>
      <c r="M164" s="27">
        <v>15550</v>
      </c>
      <c r="N164" s="27">
        <v>16830</v>
      </c>
      <c r="O164" s="72">
        <v>17995</v>
      </c>
    </row>
    <row r="165" spans="1:15" s="90" customFormat="1" ht="22.5">
      <c r="A165" s="33" t="s">
        <v>63</v>
      </c>
      <c r="B165" s="35" t="s">
        <v>152</v>
      </c>
      <c r="C165" s="36" t="s">
        <v>103</v>
      </c>
      <c r="D165" s="36" t="s">
        <v>109</v>
      </c>
      <c r="E165" s="36" t="s">
        <v>65</v>
      </c>
      <c r="F165" s="37">
        <v>71801.33</v>
      </c>
      <c r="G165" s="38">
        <f>2907.9-350.33154</f>
        <v>2557.56846</v>
      </c>
      <c r="H165" s="38">
        <v>198.4</v>
      </c>
      <c r="I165" s="38">
        <v>73853</v>
      </c>
      <c r="J165" s="38"/>
      <c r="K165" s="38"/>
      <c r="L165" s="38"/>
      <c r="M165" s="93">
        <v>15550</v>
      </c>
      <c r="N165" s="93">
        <v>16830</v>
      </c>
      <c r="O165" s="94">
        <v>17995</v>
      </c>
    </row>
    <row r="166" spans="1:15" ht="12.75">
      <c r="A166" s="23" t="s">
        <v>155</v>
      </c>
      <c r="B166" s="24" t="s">
        <v>152</v>
      </c>
      <c r="C166" s="25" t="s">
        <v>110</v>
      </c>
      <c r="D166" s="25" t="s">
        <v>27</v>
      </c>
      <c r="E166" s="25" t="s">
        <v>27</v>
      </c>
      <c r="F166" s="26">
        <f>F167+F169+F171+F173</f>
        <v>233389.52</v>
      </c>
      <c r="G166" s="26">
        <f>G167+G169+G171+G173</f>
        <v>3656.39</v>
      </c>
      <c r="H166" s="26">
        <f>H167+H169+H171+H173</f>
        <v>191421.80000000002</v>
      </c>
      <c r="I166" s="26">
        <f>I167+I169+I171+I173</f>
        <v>73860.3</v>
      </c>
      <c r="J166" s="26"/>
      <c r="K166" s="26"/>
      <c r="L166" s="26"/>
      <c r="M166" s="27">
        <f>M167+M169</f>
        <v>6160</v>
      </c>
      <c r="N166" s="27">
        <f>N167+N169</f>
        <v>6601.299999999999</v>
      </c>
      <c r="O166" s="27">
        <f>O167+O169</f>
        <v>6992.799999999999</v>
      </c>
    </row>
    <row r="167" spans="1:15" ht="31.5">
      <c r="A167" s="23" t="s">
        <v>156</v>
      </c>
      <c r="B167" s="24" t="s">
        <v>152</v>
      </c>
      <c r="C167" s="25" t="s">
        <v>110</v>
      </c>
      <c r="D167" s="25" t="s">
        <v>157</v>
      </c>
      <c r="E167" s="25" t="s">
        <v>27</v>
      </c>
      <c r="F167" s="26">
        <f>F168</f>
        <v>190651.75</v>
      </c>
      <c r="G167" s="26">
        <f>G168</f>
        <v>3512.29</v>
      </c>
      <c r="H167" s="26">
        <f>H168</f>
        <v>191342.6</v>
      </c>
      <c r="I167" s="26">
        <f>I168</f>
        <v>30391.5</v>
      </c>
      <c r="J167" s="26"/>
      <c r="K167" s="26"/>
      <c r="L167" s="26"/>
      <c r="M167" s="27">
        <v>5964.6</v>
      </c>
      <c r="N167" s="27">
        <v>6395.9</v>
      </c>
      <c r="O167" s="72">
        <v>6767.4</v>
      </c>
    </row>
    <row r="168" spans="1:15" s="90" customFormat="1" ht="22.5">
      <c r="A168" s="33" t="s">
        <v>63</v>
      </c>
      <c r="B168" s="35" t="s">
        <v>152</v>
      </c>
      <c r="C168" s="36" t="s">
        <v>110</v>
      </c>
      <c r="D168" s="36" t="s">
        <v>158</v>
      </c>
      <c r="E168" s="36" t="s">
        <v>65</v>
      </c>
      <c r="F168" s="37">
        <v>190651.75</v>
      </c>
      <c r="G168" s="38">
        <v>3512.29</v>
      </c>
      <c r="H168" s="38">
        <v>191342.6</v>
      </c>
      <c r="I168" s="38">
        <v>30391.5</v>
      </c>
      <c r="J168" s="38"/>
      <c r="K168" s="38"/>
      <c r="L168" s="38"/>
      <c r="M168" s="93">
        <v>5964.6</v>
      </c>
      <c r="N168" s="93">
        <v>6395.9</v>
      </c>
      <c r="O168" s="94">
        <v>6767.4</v>
      </c>
    </row>
    <row r="169" spans="1:15" ht="21">
      <c r="A169" s="23" t="s">
        <v>159</v>
      </c>
      <c r="B169" s="24" t="s">
        <v>152</v>
      </c>
      <c r="C169" s="25" t="s">
        <v>110</v>
      </c>
      <c r="D169" s="25" t="s">
        <v>160</v>
      </c>
      <c r="E169" s="25" t="s">
        <v>27</v>
      </c>
      <c r="F169" s="26">
        <f>F170</f>
        <v>42737.77</v>
      </c>
      <c r="G169" s="26">
        <f>G170</f>
        <v>144.1</v>
      </c>
      <c r="H169" s="26">
        <f>H170</f>
        <v>79.2</v>
      </c>
      <c r="I169" s="26">
        <f>I170</f>
        <v>43468.8</v>
      </c>
      <c r="J169" s="26"/>
      <c r="K169" s="26"/>
      <c r="L169" s="26"/>
      <c r="M169" s="27">
        <v>195.4</v>
      </c>
      <c r="N169" s="27">
        <v>205.4</v>
      </c>
      <c r="O169" s="72">
        <v>225.4</v>
      </c>
    </row>
    <row r="170" spans="1:15" s="90" customFormat="1" ht="22.5">
      <c r="A170" s="33" t="s">
        <v>63</v>
      </c>
      <c r="B170" s="35" t="s">
        <v>152</v>
      </c>
      <c r="C170" s="36" t="s">
        <v>110</v>
      </c>
      <c r="D170" s="36" t="s">
        <v>161</v>
      </c>
      <c r="E170" s="36" t="s">
        <v>65</v>
      </c>
      <c r="F170" s="37">
        <v>42737.77</v>
      </c>
      <c r="G170" s="38">
        <v>144.1</v>
      </c>
      <c r="H170" s="38">
        <v>79.2</v>
      </c>
      <c r="I170" s="38">
        <v>43468.8</v>
      </c>
      <c r="J170" s="38"/>
      <c r="K170" s="38"/>
      <c r="L170" s="38"/>
      <c r="M170" s="93">
        <v>195.4</v>
      </c>
      <c r="N170" s="93">
        <v>205.4</v>
      </c>
      <c r="O170" s="94">
        <v>225.4</v>
      </c>
    </row>
    <row r="171" spans="1:15" ht="12.75" customHeight="1" hidden="1">
      <c r="A171" s="23"/>
      <c r="B171" s="24"/>
      <c r="C171" s="25"/>
      <c r="D171" s="25"/>
      <c r="E171" s="25"/>
      <c r="F171" s="26"/>
      <c r="G171" s="26"/>
      <c r="H171" s="26"/>
      <c r="I171" s="26"/>
      <c r="J171" s="26"/>
      <c r="K171" s="26"/>
      <c r="L171" s="26"/>
      <c r="M171" s="27"/>
      <c r="N171" s="27"/>
      <c r="O171" s="72"/>
    </row>
    <row r="172" spans="1:15" ht="12.75" customHeight="1" hidden="1">
      <c r="A172" s="33"/>
      <c r="B172" s="35"/>
      <c r="C172" s="36"/>
      <c r="D172" s="36"/>
      <c r="E172" s="36"/>
      <c r="F172" s="37"/>
      <c r="G172" s="38"/>
      <c r="H172" s="38"/>
      <c r="I172" s="38"/>
      <c r="J172" s="38"/>
      <c r="K172" s="38"/>
      <c r="L172" s="38"/>
      <c r="M172" s="91"/>
      <c r="N172" s="91"/>
      <c r="O172" s="92"/>
    </row>
    <row r="173" spans="1:15" ht="12.75" customHeight="1" hidden="1">
      <c r="A173" s="23"/>
      <c r="B173" s="24"/>
      <c r="C173" s="25"/>
      <c r="D173" s="25"/>
      <c r="E173" s="25"/>
      <c r="F173" s="26"/>
      <c r="G173" s="26"/>
      <c r="H173" s="26"/>
      <c r="I173" s="26"/>
      <c r="J173" s="26"/>
      <c r="K173" s="26"/>
      <c r="L173" s="26"/>
      <c r="M173" s="27"/>
      <c r="N173" s="27"/>
      <c r="O173" s="72"/>
    </row>
    <row r="174" spans="1:15" ht="12.75" customHeight="1" hidden="1">
      <c r="A174" s="33"/>
      <c r="B174" s="35"/>
      <c r="C174" s="36"/>
      <c r="D174" s="36"/>
      <c r="E174" s="36"/>
      <c r="F174" s="37"/>
      <c r="G174" s="38"/>
      <c r="H174" s="38"/>
      <c r="I174" s="38"/>
      <c r="J174" s="38"/>
      <c r="K174" s="38"/>
      <c r="L174" s="38"/>
      <c r="M174" s="91"/>
      <c r="N174" s="91"/>
      <c r="O174" s="92"/>
    </row>
    <row r="175" spans="1:15" ht="12.75" customHeight="1" hidden="1">
      <c r="A175" s="33" t="s">
        <v>162</v>
      </c>
      <c r="B175" s="35" t="s">
        <v>152</v>
      </c>
      <c r="C175" s="36" t="s">
        <v>110</v>
      </c>
      <c r="D175" s="36" t="s">
        <v>163</v>
      </c>
      <c r="E175" s="36" t="s">
        <v>164</v>
      </c>
      <c r="F175" s="37">
        <v>4368</v>
      </c>
      <c r="G175" s="38"/>
      <c r="H175" s="38"/>
      <c r="I175" s="38"/>
      <c r="J175" s="38"/>
      <c r="K175" s="38"/>
      <c r="L175" s="38"/>
      <c r="M175" s="91"/>
      <c r="N175" s="91"/>
      <c r="O175" s="92"/>
    </row>
    <row r="176" spans="1:15" ht="21">
      <c r="A176" s="23" t="s">
        <v>165</v>
      </c>
      <c r="B176" s="24" t="s">
        <v>152</v>
      </c>
      <c r="C176" s="25" t="s">
        <v>166</v>
      </c>
      <c r="D176" s="25" t="s">
        <v>27</v>
      </c>
      <c r="E176" s="25" t="s">
        <v>27</v>
      </c>
      <c r="F176" s="26">
        <f>F177+F179</f>
        <v>6525.75</v>
      </c>
      <c r="G176" s="26">
        <f>G177+G179</f>
        <v>80</v>
      </c>
      <c r="H176" s="26" t="e">
        <f>H177+H179+#REF!</f>
        <v>#REF!</v>
      </c>
      <c r="I176" s="26" t="e">
        <f>I177+I179+#REF!</f>
        <v>#REF!</v>
      </c>
      <c r="J176" s="26"/>
      <c r="K176" s="26"/>
      <c r="L176" s="26"/>
      <c r="M176" s="27">
        <v>40</v>
      </c>
      <c r="N176" s="27">
        <v>40</v>
      </c>
      <c r="O176" s="72">
        <v>40</v>
      </c>
    </row>
    <row r="177" spans="1:15" ht="13.5" customHeight="1" hidden="1">
      <c r="A177" s="23"/>
      <c r="B177" s="24"/>
      <c r="C177" s="25"/>
      <c r="D177" s="25"/>
      <c r="E177" s="25"/>
      <c r="F177" s="26"/>
      <c r="G177" s="26"/>
      <c r="H177" s="26"/>
      <c r="I177" s="26"/>
      <c r="J177" s="26"/>
      <c r="K177" s="26"/>
      <c r="L177" s="26"/>
      <c r="M177" s="27">
        <v>40</v>
      </c>
      <c r="N177" s="27">
        <v>40</v>
      </c>
      <c r="O177" s="72">
        <v>40</v>
      </c>
    </row>
    <row r="178" spans="1:15" ht="12.75" customHeight="1" hidden="1">
      <c r="A178" s="33"/>
      <c r="B178" s="35"/>
      <c r="C178" s="36"/>
      <c r="D178" s="36"/>
      <c r="E178" s="36"/>
      <c r="F178" s="37"/>
      <c r="G178" s="38"/>
      <c r="H178" s="38"/>
      <c r="I178" s="38"/>
      <c r="J178" s="38"/>
      <c r="K178" s="38"/>
      <c r="L178" s="38"/>
      <c r="M178" s="27">
        <v>40</v>
      </c>
      <c r="N178" s="27">
        <v>40</v>
      </c>
      <c r="O178" s="72">
        <v>40</v>
      </c>
    </row>
    <row r="179" spans="1:15" ht="63" customHeight="1">
      <c r="A179" s="23" t="s">
        <v>148</v>
      </c>
      <c r="B179" s="24" t="s">
        <v>152</v>
      </c>
      <c r="C179" s="25" t="s">
        <v>166</v>
      </c>
      <c r="D179" s="25" t="s">
        <v>149</v>
      </c>
      <c r="E179" s="25" t="s">
        <v>27</v>
      </c>
      <c r="F179" s="26">
        <f>F180</f>
        <v>6525.75</v>
      </c>
      <c r="G179" s="26">
        <f>G180</f>
        <v>80</v>
      </c>
      <c r="H179" s="26">
        <f>H180</f>
        <v>12.7</v>
      </c>
      <c r="I179" s="26">
        <f>I180</f>
        <v>6360.2</v>
      </c>
      <c r="J179" s="26"/>
      <c r="K179" s="26"/>
      <c r="L179" s="26"/>
      <c r="M179" s="27">
        <v>40</v>
      </c>
      <c r="N179" s="27">
        <v>40</v>
      </c>
      <c r="O179" s="72">
        <v>40</v>
      </c>
    </row>
    <row r="180" spans="1:15" s="90" customFormat="1" ht="26.25" customHeight="1">
      <c r="A180" s="33" t="s">
        <v>63</v>
      </c>
      <c r="B180" s="35" t="s">
        <v>152</v>
      </c>
      <c r="C180" s="36" t="s">
        <v>166</v>
      </c>
      <c r="D180" s="36" t="s">
        <v>150</v>
      </c>
      <c r="E180" s="36" t="s">
        <v>65</v>
      </c>
      <c r="F180" s="37">
        <v>6525.75</v>
      </c>
      <c r="G180" s="38">
        <v>80</v>
      </c>
      <c r="H180" s="38">
        <v>12.7</v>
      </c>
      <c r="I180" s="38">
        <v>6360.2</v>
      </c>
      <c r="J180" s="38"/>
      <c r="K180" s="38"/>
      <c r="L180" s="38"/>
      <c r="M180" s="93">
        <v>40</v>
      </c>
      <c r="N180" s="93">
        <v>40</v>
      </c>
      <c r="O180" s="94">
        <v>40</v>
      </c>
    </row>
    <row r="181" spans="1:15" ht="12.75" customHeight="1" hidden="1">
      <c r="A181" s="23" t="s">
        <v>79</v>
      </c>
      <c r="B181" s="24" t="s">
        <v>167</v>
      </c>
      <c r="C181" s="25" t="s">
        <v>168</v>
      </c>
      <c r="D181" s="25" t="s">
        <v>80</v>
      </c>
      <c r="E181" s="25" t="s">
        <v>27</v>
      </c>
      <c r="F181" s="26">
        <f>F182</f>
        <v>374.2</v>
      </c>
      <c r="G181" s="26">
        <f>G182</f>
        <v>0</v>
      </c>
      <c r="H181" s="26">
        <f>H182</f>
        <v>0</v>
      </c>
      <c r="I181" s="26">
        <f>I182</f>
        <v>0</v>
      </c>
      <c r="J181" s="26"/>
      <c r="K181" s="26"/>
      <c r="L181" s="26"/>
      <c r="M181" s="95"/>
      <c r="N181" s="95"/>
      <c r="O181" s="96"/>
    </row>
    <row r="182" spans="1:15" ht="12.75" customHeight="1" hidden="1">
      <c r="A182" s="33" t="s">
        <v>169</v>
      </c>
      <c r="B182" s="35" t="s">
        <v>167</v>
      </c>
      <c r="C182" s="36" t="s">
        <v>168</v>
      </c>
      <c r="D182" s="36" t="s">
        <v>170</v>
      </c>
      <c r="E182" s="36" t="s">
        <v>171</v>
      </c>
      <c r="F182" s="37">
        <v>374.2</v>
      </c>
      <c r="G182" s="38"/>
      <c r="H182" s="38"/>
      <c r="I182" s="38"/>
      <c r="J182" s="38"/>
      <c r="K182" s="38"/>
      <c r="L182" s="38"/>
      <c r="M182" s="97"/>
      <c r="N182" s="97"/>
      <c r="O182" s="98"/>
    </row>
    <row r="183" spans="1:15" ht="12.75">
      <c r="A183" s="99"/>
      <c r="B183" s="100"/>
      <c r="C183" s="101"/>
      <c r="D183" s="101"/>
      <c r="E183" s="102"/>
      <c r="F183" s="103"/>
      <c r="G183" s="103"/>
      <c r="H183" s="103"/>
      <c r="I183" s="103"/>
      <c r="J183" s="103"/>
      <c r="K183" s="103"/>
      <c r="L183" s="103"/>
      <c r="M183" s="104"/>
      <c r="N183" s="104"/>
      <c r="O183" s="105"/>
    </row>
    <row r="184" spans="1:15" ht="42">
      <c r="A184" s="23" t="s">
        <v>172</v>
      </c>
      <c r="B184" s="24" t="s">
        <v>173</v>
      </c>
      <c r="C184" s="25" t="s">
        <v>27</v>
      </c>
      <c r="D184" s="25" t="s">
        <v>27</v>
      </c>
      <c r="E184" s="25" t="s">
        <v>27</v>
      </c>
      <c r="F184" s="26" t="e">
        <f>F185+F194+#REF!</f>
        <v>#REF!</v>
      </c>
      <c r="G184" s="26" t="e">
        <f>G185+G194+#REF!</f>
        <v>#REF!</v>
      </c>
      <c r="H184" s="26" t="e">
        <f>H185+H194+#REF!</f>
        <v>#REF!</v>
      </c>
      <c r="I184" s="26" t="e">
        <f>I185+I194+#REF!</f>
        <v>#REF!</v>
      </c>
      <c r="J184" s="26"/>
      <c r="K184" s="26"/>
      <c r="L184" s="26"/>
      <c r="M184" s="27">
        <f>M186</f>
        <v>3251.6</v>
      </c>
      <c r="N184" s="27">
        <f>N186</f>
        <v>3357.5</v>
      </c>
      <c r="O184" s="27">
        <f>O186</f>
        <v>3444.6</v>
      </c>
    </row>
    <row r="185" spans="1:15" ht="14.25" customHeight="1">
      <c r="A185" s="23" t="s">
        <v>174</v>
      </c>
      <c r="B185" s="24"/>
      <c r="C185" s="25"/>
      <c r="D185" s="25"/>
      <c r="E185" s="25"/>
      <c r="F185" s="26"/>
      <c r="G185" s="26"/>
      <c r="H185" s="26"/>
      <c r="I185" s="26"/>
      <c r="J185" s="26"/>
      <c r="K185" s="26"/>
      <c r="L185" s="26"/>
      <c r="M185" s="95"/>
      <c r="N185" s="95"/>
      <c r="O185" s="96"/>
    </row>
    <row r="186" spans="1:15" ht="13.5" customHeight="1">
      <c r="A186" s="23" t="s">
        <v>138</v>
      </c>
      <c r="B186" s="24"/>
      <c r="C186" s="25"/>
      <c r="D186" s="25"/>
      <c r="E186" s="25"/>
      <c r="F186" s="26"/>
      <c r="G186" s="26"/>
      <c r="H186" s="26"/>
      <c r="I186" s="26"/>
      <c r="J186" s="26"/>
      <c r="K186" s="26"/>
      <c r="L186" s="26"/>
      <c r="M186" s="27">
        <f>M187+M188</f>
        <v>3251.6</v>
      </c>
      <c r="N186" s="27">
        <f>N187+N188</f>
        <v>3357.5</v>
      </c>
      <c r="O186" s="27">
        <f>O187+O188</f>
        <v>3444.6</v>
      </c>
    </row>
    <row r="187" spans="1:15" ht="29.25" customHeight="1">
      <c r="A187" s="33" t="s">
        <v>30</v>
      </c>
      <c r="B187" s="143" t="s">
        <v>175</v>
      </c>
      <c r="C187" s="144"/>
      <c r="D187" s="144"/>
      <c r="E187" s="145"/>
      <c r="F187" s="26"/>
      <c r="G187" s="26"/>
      <c r="H187" s="26"/>
      <c r="I187" s="26"/>
      <c r="J187" s="26"/>
      <c r="K187" s="26"/>
      <c r="L187" s="26"/>
      <c r="M187" s="27">
        <v>1251.6</v>
      </c>
      <c r="N187" s="27">
        <v>1357.5</v>
      </c>
      <c r="O187" s="72">
        <v>1444.6</v>
      </c>
    </row>
    <row r="188" spans="1:15" ht="45">
      <c r="A188" s="33" t="s">
        <v>32</v>
      </c>
      <c r="B188" s="143" t="s">
        <v>176</v>
      </c>
      <c r="C188" s="144"/>
      <c r="D188" s="144"/>
      <c r="E188" s="145"/>
      <c r="F188" s="26"/>
      <c r="G188" s="26"/>
      <c r="H188" s="26"/>
      <c r="I188" s="26"/>
      <c r="J188" s="26"/>
      <c r="K188" s="26"/>
      <c r="L188" s="26"/>
      <c r="M188" s="27">
        <v>2000</v>
      </c>
      <c r="N188" s="27">
        <v>2000</v>
      </c>
      <c r="O188" s="72">
        <v>2000</v>
      </c>
    </row>
    <row r="189" spans="1:15" ht="12.75">
      <c r="A189" s="23" t="s">
        <v>34</v>
      </c>
      <c r="B189" s="24"/>
      <c r="C189" s="25"/>
      <c r="D189" s="25"/>
      <c r="E189" s="25"/>
      <c r="F189" s="26"/>
      <c r="G189" s="26"/>
      <c r="H189" s="26"/>
      <c r="I189" s="26"/>
      <c r="J189" s="26"/>
      <c r="K189" s="26"/>
      <c r="L189" s="26"/>
      <c r="M189" s="27">
        <f>M190+M209</f>
        <v>3251.6</v>
      </c>
      <c r="N189" s="27">
        <f>N190+N209</f>
        <v>3357.5</v>
      </c>
      <c r="O189" s="27">
        <f>O190+O209</f>
        <v>3444.6</v>
      </c>
    </row>
    <row r="190" spans="1:15" ht="11.25" customHeight="1">
      <c r="A190" s="23" t="s">
        <v>100</v>
      </c>
      <c r="B190" s="24" t="s">
        <v>173</v>
      </c>
      <c r="C190" s="25" t="s">
        <v>101</v>
      </c>
      <c r="D190" s="25" t="s">
        <v>27</v>
      </c>
      <c r="E190" s="25" t="s">
        <v>27</v>
      </c>
      <c r="F190" s="26" t="e">
        <f>F191+F196+F206+#REF!</f>
        <v>#REF!</v>
      </c>
      <c r="G190" s="26" t="e">
        <f>G191+G196+G206+#REF!</f>
        <v>#REF!</v>
      </c>
      <c r="H190" s="26" t="e">
        <f>H191+H196+H206+#REF!</f>
        <v>#REF!</v>
      </c>
      <c r="I190" s="26" t="e">
        <f>I191+I196+I206+#REF!</f>
        <v>#REF!</v>
      </c>
      <c r="J190" s="26"/>
      <c r="K190" s="26"/>
      <c r="L190" s="26"/>
      <c r="M190" s="27">
        <f>M203+M206</f>
        <v>2953</v>
      </c>
      <c r="N190" s="27">
        <f>N203+N206</f>
        <v>3006</v>
      </c>
      <c r="O190" s="27">
        <f>O203+O206</f>
        <v>3040</v>
      </c>
    </row>
    <row r="191" spans="1:15" ht="12.75" customHeight="1" hidden="1">
      <c r="A191" s="23" t="s">
        <v>102</v>
      </c>
      <c r="B191" s="24" t="s">
        <v>26</v>
      </c>
      <c r="C191" s="25" t="s">
        <v>103</v>
      </c>
      <c r="D191" s="25" t="s">
        <v>27</v>
      </c>
      <c r="E191" s="25" t="s">
        <v>27</v>
      </c>
      <c r="F191" s="26">
        <f>F192+F194</f>
        <v>2076.4</v>
      </c>
      <c r="G191" s="26">
        <f>G192+G194</f>
        <v>-548.22</v>
      </c>
      <c r="H191" s="26">
        <f>H192+H194</f>
        <v>0</v>
      </c>
      <c r="I191" s="26">
        <f>I192+I194</f>
        <v>0</v>
      </c>
      <c r="J191" s="26"/>
      <c r="K191" s="26"/>
      <c r="L191" s="26"/>
      <c r="M191" s="27"/>
      <c r="N191" s="27"/>
      <c r="O191" s="72"/>
    </row>
    <row r="192" spans="1:15" ht="31.5" customHeight="1" hidden="1">
      <c r="A192" s="23" t="s">
        <v>104</v>
      </c>
      <c r="B192" s="24" t="s">
        <v>26</v>
      </c>
      <c r="C192" s="25" t="s">
        <v>103</v>
      </c>
      <c r="D192" s="25" t="s">
        <v>105</v>
      </c>
      <c r="E192" s="25" t="s">
        <v>27</v>
      </c>
      <c r="F192" s="26">
        <f>F193</f>
        <v>548.22</v>
      </c>
      <c r="G192" s="26">
        <f>G193</f>
        <v>-548.22</v>
      </c>
      <c r="H192" s="26">
        <f>H193</f>
        <v>0</v>
      </c>
      <c r="I192" s="26">
        <f>I193</f>
        <v>0</v>
      </c>
      <c r="J192" s="26"/>
      <c r="K192" s="26"/>
      <c r="L192" s="26"/>
      <c r="M192" s="27"/>
      <c r="N192" s="27"/>
      <c r="O192" s="72"/>
    </row>
    <row r="193" spans="1:15" ht="12.75" customHeight="1" hidden="1">
      <c r="A193" s="33" t="s">
        <v>81</v>
      </c>
      <c r="B193" s="35" t="s">
        <v>26</v>
      </c>
      <c r="C193" s="36" t="s">
        <v>103</v>
      </c>
      <c r="D193" s="36" t="s">
        <v>106</v>
      </c>
      <c r="E193" s="36" t="s">
        <v>83</v>
      </c>
      <c r="F193" s="37">
        <v>548.22</v>
      </c>
      <c r="G193" s="38">
        <v>-548.22</v>
      </c>
      <c r="H193" s="38"/>
      <c r="I193" s="38"/>
      <c r="J193" s="38"/>
      <c r="K193" s="38"/>
      <c r="L193" s="38"/>
      <c r="M193" s="91"/>
      <c r="N193" s="91"/>
      <c r="O193" s="92"/>
    </row>
    <row r="194" spans="1:15" ht="12.75" customHeight="1" hidden="1">
      <c r="A194" s="23" t="s">
        <v>107</v>
      </c>
      <c r="B194" s="24" t="s">
        <v>26</v>
      </c>
      <c r="C194" s="25" t="s">
        <v>103</v>
      </c>
      <c r="D194" s="25" t="s">
        <v>108</v>
      </c>
      <c r="E194" s="25" t="s">
        <v>27</v>
      </c>
      <c r="F194" s="26">
        <f>F195</f>
        <v>1528.18</v>
      </c>
      <c r="G194" s="26">
        <f>G195</f>
        <v>0</v>
      </c>
      <c r="H194" s="26">
        <f>H195</f>
        <v>0</v>
      </c>
      <c r="I194" s="26">
        <f>I195</f>
        <v>0</v>
      </c>
      <c r="J194" s="26"/>
      <c r="K194" s="26"/>
      <c r="L194" s="26"/>
      <c r="M194" s="27"/>
      <c r="N194" s="27"/>
      <c r="O194" s="72"/>
    </row>
    <row r="195" spans="1:15" ht="12.75" customHeight="1" hidden="1">
      <c r="A195" s="33" t="s">
        <v>63</v>
      </c>
      <c r="B195" s="35" t="s">
        <v>26</v>
      </c>
      <c r="C195" s="36" t="s">
        <v>103</v>
      </c>
      <c r="D195" s="36" t="s">
        <v>109</v>
      </c>
      <c r="E195" s="36" t="s">
        <v>65</v>
      </c>
      <c r="F195" s="37">
        <v>1528.18</v>
      </c>
      <c r="G195" s="38"/>
      <c r="H195" s="38"/>
      <c r="I195" s="38"/>
      <c r="J195" s="38"/>
      <c r="K195" s="38"/>
      <c r="L195" s="38"/>
      <c r="M195" s="91"/>
      <c r="N195" s="91"/>
      <c r="O195" s="92"/>
    </row>
    <row r="196" spans="1:15" ht="12.75" customHeight="1" hidden="1">
      <c r="A196" s="23"/>
      <c r="B196" s="24"/>
      <c r="C196" s="25"/>
      <c r="D196" s="25"/>
      <c r="E196" s="25"/>
      <c r="F196" s="26"/>
      <c r="G196" s="26"/>
      <c r="H196" s="26"/>
      <c r="I196" s="26"/>
      <c r="J196" s="26"/>
      <c r="K196" s="26"/>
      <c r="L196" s="26"/>
      <c r="M196" s="27"/>
      <c r="N196" s="27"/>
      <c r="O196" s="72"/>
    </row>
    <row r="197" spans="1:15" ht="12.75" customHeight="1" hidden="1">
      <c r="A197" s="23"/>
      <c r="B197" s="24"/>
      <c r="C197" s="25"/>
      <c r="D197" s="25"/>
      <c r="E197" s="25"/>
      <c r="F197" s="26"/>
      <c r="G197" s="26"/>
      <c r="H197" s="26"/>
      <c r="I197" s="26"/>
      <c r="J197" s="26"/>
      <c r="K197" s="26"/>
      <c r="L197" s="26"/>
      <c r="M197" s="27"/>
      <c r="N197" s="27"/>
      <c r="O197" s="72"/>
    </row>
    <row r="198" spans="1:15" ht="12.75" customHeight="1" hidden="1">
      <c r="A198" s="33"/>
      <c r="B198" s="35"/>
      <c r="C198" s="36"/>
      <c r="D198" s="36"/>
      <c r="E198" s="36"/>
      <c r="F198" s="37"/>
      <c r="G198" s="38"/>
      <c r="H198" s="38"/>
      <c r="I198" s="38"/>
      <c r="J198" s="38"/>
      <c r="K198" s="38"/>
      <c r="L198" s="38"/>
      <c r="M198" s="91"/>
      <c r="N198" s="91"/>
      <c r="O198" s="92"/>
    </row>
    <row r="199" spans="1:15" ht="12.75" customHeight="1" hidden="1">
      <c r="A199" s="23"/>
      <c r="B199" s="24"/>
      <c r="C199" s="25"/>
      <c r="D199" s="25"/>
      <c r="E199" s="25"/>
      <c r="F199" s="26"/>
      <c r="G199" s="26"/>
      <c r="H199" s="26"/>
      <c r="I199" s="26"/>
      <c r="J199" s="26"/>
      <c r="K199" s="26"/>
      <c r="L199" s="26"/>
      <c r="M199" s="27"/>
      <c r="N199" s="27"/>
      <c r="O199" s="72"/>
    </row>
    <row r="200" spans="1:15" ht="12.75" customHeight="1" hidden="1">
      <c r="A200" s="33"/>
      <c r="B200" s="35"/>
      <c r="C200" s="36"/>
      <c r="D200" s="36"/>
      <c r="E200" s="36"/>
      <c r="F200" s="37"/>
      <c r="G200" s="38"/>
      <c r="H200" s="38"/>
      <c r="I200" s="38"/>
      <c r="J200" s="38"/>
      <c r="K200" s="38"/>
      <c r="L200" s="38"/>
      <c r="M200" s="91"/>
      <c r="N200" s="91"/>
      <c r="O200" s="92"/>
    </row>
    <row r="201" spans="1:15" ht="12.75" customHeight="1" hidden="1">
      <c r="A201" s="23" t="s">
        <v>79</v>
      </c>
      <c r="B201" s="24" t="s">
        <v>26</v>
      </c>
      <c r="C201" s="25" t="s">
        <v>110</v>
      </c>
      <c r="D201" s="25" t="s">
        <v>80</v>
      </c>
      <c r="E201" s="25" t="s">
        <v>27</v>
      </c>
      <c r="F201" s="26">
        <f>F202</f>
        <v>630.59</v>
      </c>
      <c r="G201" s="26">
        <f>G202</f>
        <v>0</v>
      </c>
      <c r="H201" s="26">
        <f>H202</f>
        <v>0</v>
      </c>
      <c r="I201" s="26">
        <f>I202</f>
        <v>0</v>
      </c>
      <c r="J201" s="26"/>
      <c r="K201" s="26"/>
      <c r="L201" s="26"/>
      <c r="M201" s="27"/>
      <c r="N201" s="27"/>
      <c r="O201" s="72"/>
    </row>
    <row r="202" spans="1:15" ht="12.75" customHeight="1" hidden="1">
      <c r="A202" s="33" t="s">
        <v>81</v>
      </c>
      <c r="B202" s="35" t="s">
        <v>26</v>
      </c>
      <c r="C202" s="36" t="s">
        <v>110</v>
      </c>
      <c r="D202" s="36" t="s">
        <v>111</v>
      </c>
      <c r="E202" s="36" t="s">
        <v>83</v>
      </c>
      <c r="F202" s="37">
        <v>630.59</v>
      </c>
      <c r="G202" s="38"/>
      <c r="H202" s="38"/>
      <c r="I202" s="38"/>
      <c r="J202" s="38"/>
      <c r="K202" s="38"/>
      <c r="L202" s="38"/>
      <c r="M202" s="91"/>
      <c r="N202" s="91"/>
      <c r="O202" s="92"/>
    </row>
    <row r="203" spans="1:15" ht="12.75">
      <c r="A203" s="23" t="s">
        <v>155</v>
      </c>
      <c r="B203" s="24" t="s">
        <v>152</v>
      </c>
      <c r="C203" s="25" t="s">
        <v>110</v>
      </c>
      <c r="D203" s="25" t="s">
        <v>27</v>
      </c>
      <c r="E203" s="25" t="s">
        <v>27</v>
      </c>
      <c r="F203" s="26" t="e">
        <f>F204+#REF!+F207+F209</f>
        <v>#REF!</v>
      </c>
      <c r="G203" s="26" t="e">
        <f>G204+#REF!+G207+G209</f>
        <v>#REF!</v>
      </c>
      <c r="H203" s="26" t="e">
        <f>H204+#REF!+H207+H209</f>
        <v>#REF!</v>
      </c>
      <c r="I203" s="26" t="e">
        <f>I204+#REF!+I207+I209</f>
        <v>#REF!</v>
      </c>
      <c r="J203" s="26"/>
      <c r="K203" s="26"/>
      <c r="L203" s="26"/>
      <c r="M203" s="27">
        <f aca="true" t="shared" si="8" ref="M203:O204">M204</f>
        <v>953</v>
      </c>
      <c r="N203" s="27">
        <f t="shared" si="8"/>
        <v>1006</v>
      </c>
      <c r="O203" s="27">
        <f t="shared" si="8"/>
        <v>1040</v>
      </c>
    </row>
    <row r="204" spans="1:15" ht="21">
      <c r="A204" s="23" t="s">
        <v>159</v>
      </c>
      <c r="B204" s="24" t="s">
        <v>152</v>
      </c>
      <c r="C204" s="25" t="s">
        <v>110</v>
      </c>
      <c r="D204" s="25" t="s">
        <v>160</v>
      </c>
      <c r="E204" s="25" t="s">
        <v>27</v>
      </c>
      <c r="F204" s="26">
        <f>F205</f>
        <v>42737.77</v>
      </c>
      <c r="G204" s="26">
        <f>G205</f>
        <v>144.1</v>
      </c>
      <c r="H204" s="26">
        <f>H205</f>
        <v>79.2</v>
      </c>
      <c r="I204" s="26">
        <f>I205</f>
        <v>43468.8</v>
      </c>
      <c r="J204" s="26"/>
      <c r="K204" s="26"/>
      <c r="L204" s="26"/>
      <c r="M204" s="27">
        <f t="shared" si="8"/>
        <v>953</v>
      </c>
      <c r="N204" s="27">
        <f t="shared" si="8"/>
        <v>1006</v>
      </c>
      <c r="O204" s="27">
        <f t="shared" si="8"/>
        <v>1040</v>
      </c>
    </row>
    <row r="205" spans="1:15" ht="22.5">
      <c r="A205" s="33" t="s">
        <v>63</v>
      </c>
      <c r="B205" s="35" t="s">
        <v>152</v>
      </c>
      <c r="C205" s="36" t="s">
        <v>110</v>
      </c>
      <c r="D205" s="36" t="s">
        <v>161</v>
      </c>
      <c r="E205" s="36" t="s">
        <v>65</v>
      </c>
      <c r="F205" s="37">
        <v>42737.77</v>
      </c>
      <c r="G205" s="38">
        <v>144.1</v>
      </c>
      <c r="H205" s="38">
        <v>79.2</v>
      </c>
      <c r="I205" s="38">
        <v>43468.8</v>
      </c>
      <c r="J205" s="38"/>
      <c r="K205" s="38"/>
      <c r="L205" s="38"/>
      <c r="M205" s="91">
        <v>953</v>
      </c>
      <c r="N205" s="91">
        <v>1006</v>
      </c>
      <c r="O205" s="92">
        <v>1040</v>
      </c>
    </row>
    <row r="206" spans="1:15" s="107" customFormat="1" ht="21">
      <c r="A206" s="23" t="s">
        <v>112</v>
      </c>
      <c r="B206" s="24" t="s">
        <v>173</v>
      </c>
      <c r="C206" s="25" t="s">
        <v>113</v>
      </c>
      <c r="D206" s="25" t="s">
        <v>27</v>
      </c>
      <c r="E206" s="25" t="s">
        <v>27</v>
      </c>
      <c r="F206" s="26">
        <f>F207+F209</f>
        <v>21106.31</v>
      </c>
      <c r="G206" s="26">
        <f>G207+G209</f>
        <v>1903.49929</v>
      </c>
      <c r="H206" s="26">
        <f>H207+H209</f>
        <v>31</v>
      </c>
      <c r="I206" s="26">
        <f>I207+I209</f>
        <v>19009.8</v>
      </c>
      <c r="J206" s="26"/>
      <c r="K206" s="26"/>
      <c r="L206" s="26"/>
      <c r="M206" s="27">
        <f aca="true" t="shared" si="9" ref="M206:O207">M207</f>
        <v>2000</v>
      </c>
      <c r="N206" s="27">
        <f t="shared" si="9"/>
        <v>2000</v>
      </c>
      <c r="O206" s="27">
        <f t="shared" si="9"/>
        <v>2000</v>
      </c>
    </row>
    <row r="207" spans="1:15" s="107" customFormat="1" ht="21">
      <c r="A207" s="23" t="s">
        <v>177</v>
      </c>
      <c r="B207" s="24" t="s">
        <v>173</v>
      </c>
      <c r="C207" s="25" t="s">
        <v>113</v>
      </c>
      <c r="D207" s="25" t="s">
        <v>178</v>
      </c>
      <c r="E207" s="25" t="s">
        <v>27</v>
      </c>
      <c r="F207" s="26">
        <f>F208</f>
        <v>2177.9</v>
      </c>
      <c r="G207" s="26">
        <f>G208</f>
        <v>303.62929</v>
      </c>
      <c r="H207" s="26">
        <f>H208</f>
        <v>31</v>
      </c>
      <c r="I207" s="26">
        <f>I208</f>
        <v>2395.6</v>
      </c>
      <c r="J207" s="26"/>
      <c r="K207" s="26"/>
      <c r="L207" s="26"/>
      <c r="M207" s="27">
        <f t="shared" si="9"/>
        <v>2000</v>
      </c>
      <c r="N207" s="27">
        <f t="shared" si="9"/>
        <v>2000</v>
      </c>
      <c r="O207" s="27">
        <f t="shared" si="9"/>
        <v>2000</v>
      </c>
    </row>
    <row r="208" spans="1:15" ht="22.5">
      <c r="A208" s="33" t="s">
        <v>63</v>
      </c>
      <c r="B208" s="35" t="s">
        <v>173</v>
      </c>
      <c r="C208" s="36" t="s">
        <v>113</v>
      </c>
      <c r="D208" s="36" t="s">
        <v>179</v>
      </c>
      <c r="E208" s="36" t="s">
        <v>65</v>
      </c>
      <c r="F208" s="37">
        <v>2177.9</v>
      </c>
      <c r="G208" s="38">
        <v>303.62929</v>
      </c>
      <c r="H208" s="38">
        <v>31</v>
      </c>
      <c r="I208" s="38">
        <v>2395.6</v>
      </c>
      <c r="J208" s="38"/>
      <c r="K208" s="38"/>
      <c r="L208" s="38"/>
      <c r="M208" s="91">
        <v>2000</v>
      </c>
      <c r="N208" s="91">
        <v>2000</v>
      </c>
      <c r="O208" s="92">
        <v>2000</v>
      </c>
    </row>
    <row r="209" spans="1:15" ht="31.5">
      <c r="A209" s="23" t="s">
        <v>117</v>
      </c>
      <c r="B209" s="24" t="s">
        <v>173</v>
      </c>
      <c r="C209" s="25" t="s">
        <v>118</v>
      </c>
      <c r="D209" s="25" t="s">
        <v>27</v>
      </c>
      <c r="E209" s="25" t="s">
        <v>27</v>
      </c>
      <c r="F209" s="26">
        <f>F210+F219</f>
        <v>18928.41</v>
      </c>
      <c r="G209" s="26">
        <f>G210+G219</f>
        <v>1599.87</v>
      </c>
      <c r="H209" s="26">
        <f>H210+H219</f>
        <v>0</v>
      </c>
      <c r="I209" s="26">
        <f>I210+I219</f>
        <v>16614.2</v>
      </c>
      <c r="J209" s="26"/>
      <c r="K209" s="26"/>
      <c r="L209" s="26"/>
      <c r="M209" s="27">
        <f>M210</f>
        <v>298.6</v>
      </c>
      <c r="N209" s="27">
        <f>N210</f>
        <v>351.5</v>
      </c>
      <c r="O209" s="27">
        <f>O210</f>
        <v>404.6</v>
      </c>
    </row>
    <row r="210" spans="1:15" ht="12.75">
      <c r="A210" s="23" t="s">
        <v>119</v>
      </c>
      <c r="B210" s="24" t="s">
        <v>173</v>
      </c>
      <c r="C210" s="25" t="s">
        <v>120</v>
      </c>
      <c r="D210" s="25" t="s">
        <v>27</v>
      </c>
      <c r="E210" s="25" t="s">
        <v>27</v>
      </c>
      <c r="F210" s="26">
        <f>F211+F213+F215+F217</f>
        <v>18928.41</v>
      </c>
      <c r="G210" s="26">
        <f>G211+G213+G215+G217</f>
        <v>1599.87</v>
      </c>
      <c r="H210" s="26">
        <f>H211+H213+H215+H217</f>
        <v>0</v>
      </c>
      <c r="I210" s="26">
        <f>I211+I213+I215+I217</f>
        <v>16614.2</v>
      </c>
      <c r="J210" s="26"/>
      <c r="K210" s="26"/>
      <c r="L210" s="26"/>
      <c r="M210" s="27">
        <f>M211+M213+M215</f>
        <v>298.6</v>
      </c>
      <c r="N210" s="27">
        <f>N211+N213+N215</f>
        <v>351.5</v>
      </c>
      <c r="O210" s="27">
        <f>O211+O213+O215</f>
        <v>404.6</v>
      </c>
    </row>
    <row r="211" spans="1:15" s="108" customFormat="1" ht="31.5">
      <c r="A211" s="23" t="s">
        <v>180</v>
      </c>
      <c r="B211" s="24" t="s">
        <v>173</v>
      </c>
      <c r="C211" s="25" t="s">
        <v>120</v>
      </c>
      <c r="D211" s="25" t="s">
        <v>181</v>
      </c>
      <c r="E211" s="25" t="s">
        <v>27</v>
      </c>
      <c r="F211" s="26">
        <f>F212</f>
        <v>7839.82</v>
      </c>
      <c r="G211" s="26">
        <f>G212</f>
        <v>1500</v>
      </c>
      <c r="H211" s="26">
        <f>H212</f>
        <v>0</v>
      </c>
      <c r="I211" s="26">
        <f>I212</f>
        <v>6777.4</v>
      </c>
      <c r="J211" s="26"/>
      <c r="K211" s="26"/>
      <c r="L211" s="26"/>
      <c r="M211" s="27">
        <f>M212</f>
        <v>250</v>
      </c>
      <c r="N211" s="27">
        <f>N212</f>
        <v>300</v>
      </c>
      <c r="O211" s="27">
        <f>O212</f>
        <v>350</v>
      </c>
    </row>
    <row r="212" spans="1:15" ht="22.5">
      <c r="A212" s="33" t="s">
        <v>63</v>
      </c>
      <c r="B212" s="35" t="s">
        <v>173</v>
      </c>
      <c r="C212" s="36" t="s">
        <v>120</v>
      </c>
      <c r="D212" s="36" t="s">
        <v>182</v>
      </c>
      <c r="E212" s="36" t="s">
        <v>65</v>
      </c>
      <c r="F212" s="37">
        <v>7839.82</v>
      </c>
      <c r="G212" s="38">
        <v>1500</v>
      </c>
      <c r="H212" s="38"/>
      <c r="I212" s="38">
        <v>6777.4</v>
      </c>
      <c r="J212" s="38"/>
      <c r="K212" s="38"/>
      <c r="L212" s="38"/>
      <c r="M212" s="91">
        <v>250</v>
      </c>
      <c r="N212" s="91">
        <v>300</v>
      </c>
      <c r="O212" s="92">
        <v>350</v>
      </c>
    </row>
    <row r="213" spans="1:15" s="108" customFormat="1" ht="12.75">
      <c r="A213" s="23" t="s">
        <v>183</v>
      </c>
      <c r="B213" s="24" t="s">
        <v>173</v>
      </c>
      <c r="C213" s="25" t="s">
        <v>120</v>
      </c>
      <c r="D213" s="25" t="s">
        <v>184</v>
      </c>
      <c r="E213" s="25" t="s">
        <v>27</v>
      </c>
      <c r="F213" s="26">
        <f>F214</f>
        <v>6147.2</v>
      </c>
      <c r="G213" s="26">
        <f>G214</f>
        <v>99.87</v>
      </c>
      <c r="H213" s="26">
        <f>H214</f>
        <v>0</v>
      </c>
      <c r="I213" s="26">
        <f>I214</f>
        <v>5162.5</v>
      </c>
      <c r="J213" s="26"/>
      <c r="K213" s="26"/>
      <c r="L213" s="26"/>
      <c r="M213" s="27">
        <f>M214</f>
        <v>32.6</v>
      </c>
      <c r="N213" s="27">
        <f>N214</f>
        <v>35.5</v>
      </c>
      <c r="O213" s="27">
        <f>O214</f>
        <v>38.6</v>
      </c>
    </row>
    <row r="214" spans="1:15" ht="12" customHeight="1">
      <c r="A214" s="33" t="s">
        <v>63</v>
      </c>
      <c r="B214" s="35" t="s">
        <v>173</v>
      </c>
      <c r="C214" s="36" t="s">
        <v>120</v>
      </c>
      <c r="D214" s="36" t="s">
        <v>185</v>
      </c>
      <c r="E214" s="36" t="s">
        <v>65</v>
      </c>
      <c r="F214" s="37">
        <v>6147.2</v>
      </c>
      <c r="G214" s="38">
        <v>99.87</v>
      </c>
      <c r="H214" s="38"/>
      <c r="I214" s="38">
        <v>5162.5</v>
      </c>
      <c r="J214" s="38"/>
      <c r="K214" s="38"/>
      <c r="L214" s="38"/>
      <c r="M214" s="91">
        <v>32.6</v>
      </c>
      <c r="N214" s="91">
        <v>35.5</v>
      </c>
      <c r="O214" s="92">
        <v>38.6</v>
      </c>
    </row>
    <row r="215" spans="1:15" ht="12.75">
      <c r="A215" s="109" t="s">
        <v>186</v>
      </c>
      <c r="B215" s="24" t="s">
        <v>173</v>
      </c>
      <c r="C215" s="25" t="s">
        <v>120</v>
      </c>
      <c r="D215" s="25" t="s">
        <v>187</v>
      </c>
      <c r="E215" s="25" t="s">
        <v>27</v>
      </c>
      <c r="F215" s="26">
        <f>F216</f>
        <v>4941.39</v>
      </c>
      <c r="G215" s="26">
        <f>G216</f>
        <v>0</v>
      </c>
      <c r="H215" s="26">
        <f>H216</f>
        <v>0</v>
      </c>
      <c r="I215" s="26">
        <f>I216</f>
        <v>4674.3</v>
      </c>
      <c r="J215" s="26"/>
      <c r="K215" s="26"/>
      <c r="L215" s="26"/>
      <c r="M215" s="27">
        <f>M216</f>
        <v>16</v>
      </c>
      <c r="N215" s="27">
        <f>N216</f>
        <v>16</v>
      </c>
      <c r="O215" s="27">
        <f>O216</f>
        <v>16</v>
      </c>
    </row>
    <row r="216" spans="1:15" ht="12" customHeight="1" thickBot="1">
      <c r="A216" s="110" t="s">
        <v>63</v>
      </c>
      <c r="B216" s="111" t="s">
        <v>173</v>
      </c>
      <c r="C216" s="112" t="s">
        <v>120</v>
      </c>
      <c r="D216" s="112" t="s">
        <v>188</v>
      </c>
      <c r="E216" s="112" t="s">
        <v>65</v>
      </c>
      <c r="F216" s="113">
        <v>4941.39</v>
      </c>
      <c r="G216" s="114"/>
      <c r="H216" s="114"/>
      <c r="I216" s="114">
        <v>4674.3</v>
      </c>
      <c r="J216" s="114"/>
      <c r="K216" s="114"/>
      <c r="L216" s="114"/>
      <c r="M216" s="115">
        <v>16</v>
      </c>
      <c r="N216" s="115">
        <v>16</v>
      </c>
      <c r="O216" s="116">
        <v>16</v>
      </c>
    </row>
    <row r="217" spans="1:15" ht="13.5" thickBot="1">
      <c r="A217" s="117" t="s">
        <v>189</v>
      </c>
      <c r="B217" s="118"/>
      <c r="C217" s="119"/>
      <c r="D217" s="119"/>
      <c r="E217" s="119"/>
      <c r="F217" s="119"/>
      <c r="G217" s="120"/>
      <c r="H217" s="120"/>
      <c r="I217" s="120"/>
      <c r="J217" s="120"/>
      <c r="K217" s="120"/>
      <c r="L217" s="120"/>
      <c r="M217" s="121">
        <f>M14+M124+M158+M186</f>
        <v>73367</v>
      </c>
      <c r="N217" s="121">
        <f>N14+N124+N158+N186</f>
        <v>75865.9</v>
      </c>
      <c r="O217" s="122">
        <f>O14+O124+O158+O186</f>
        <v>85638.40000000001</v>
      </c>
    </row>
    <row r="218" spans="1:15" ht="13.5" thickBot="1">
      <c r="A218" s="123" t="s">
        <v>190</v>
      </c>
      <c r="B218" s="124"/>
      <c r="C218" s="125"/>
      <c r="D218" s="125"/>
      <c r="E218" s="125"/>
      <c r="F218" s="125"/>
      <c r="G218" s="126"/>
      <c r="H218" s="126"/>
      <c r="I218" s="126"/>
      <c r="J218" s="126"/>
      <c r="K218" s="126"/>
      <c r="L218" s="126"/>
      <c r="M218" s="127">
        <f>M17+M127+M161+M189</f>
        <v>73366.97</v>
      </c>
      <c r="N218" s="127">
        <f>N17+N127+N161+N189</f>
        <v>75865.94</v>
      </c>
      <c r="O218" s="128">
        <f>O17+O127+O161+O189</f>
        <v>85638.40000000001</v>
      </c>
    </row>
    <row r="221" spans="13:15" ht="12.75">
      <c r="M221" s="129"/>
      <c r="N221" s="129"/>
      <c r="O221" s="129"/>
    </row>
  </sheetData>
  <sheetProtection/>
  <mergeCells count="25">
    <mergeCell ref="N1:Q1"/>
    <mergeCell ref="N2:Q2"/>
    <mergeCell ref="N3:Q3"/>
    <mergeCell ref="N4:Q4"/>
    <mergeCell ref="A6:O6"/>
    <mergeCell ref="A7:N7"/>
    <mergeCell ref="A9:A10"/>
    <mergeCell ref="B9:E9"/>
    <mergeCell ref="F9:F10"/>
    <mergeCell ref="G9:G10"/>
    <mergeCell ref="H9:I9"/>
    <mergeCell ref="J9:J10"/>
    <mergeCell ref="K9:K10"/>
    <mergeCell ref="L9:L10"/>
    <mergeCell ref="M9:M10"/>
    <mergeCell ref="N9:N10"/>
    <mergeCell ref="O9:O10"/>
    <mergeCell ref="B15:E15"/>
    <mergeCell ref="B188:E188"/>
    <mergeCell ref="B16:E16"/>
    <mergeCell ref="B125:E125"/>
    <mergeCell ref="B126:E126"/>
    <mergeCell ref="B159:E159"/>
    <mergeCell ref="B160:E160"/>
    <mergeCell ref="B187:E187"/>
  </mergeCells>
  <printOptions/>
  <pageMargins left="0.7480314960629921" right="0.1968503937007874" top="0.3937007874015748" bottom="0.3937007874015748" header="0.1968503937007874" footer="0.2362204724409449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lni</dc:creator>
  <cp:keywords/>
  <dc:description/>
  <cp:lastModifiedBy>nvp</cp:lastModifiedBy>
  <cp:lastPrinted>2010-12-21T10:12:09Z</cp:lastPrinted>
  <dcterms:created xsi:type="dcterms:W3CDTF">2010-11-09T12:47:39Z</dcterms:created>
  <dcterms:modified xsi:type="dcterms:W3CDTF">2012-07-17T10:05:51Z</dcterms:modified>
  <cp:category/>
  <cp:version/>
  <cp:contentType/>
  <cp:contentStatus/>
</cp:coreProperties>
</file>