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2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<sst xmlns="http://schemas.openxmlformats.org/spreadsheetml/2006/main" count="148" uniqueCount="105">
  <si>
    <t>КВД</t>
  </si>
  <si>
    <t>КОСГУ</t>
  </si>
  <si>
    <t>Наименование КВД</t>
  </si>
  <si>
    <t>КП - доходы 1кв</t>
  </si>
  <si>
    <t>1.00.00.00.0.00.0.000</t>
  </si>
  <si>
    <t>0.0.0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</si>
  <si>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</si>
  <si>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</si>
  <si>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</si>
  <si>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</si>
  <si>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</si>
  <si>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1.05.00.00.0.00.0.000</t>
  </si>
  <si>
    <t>НАЛОГИ НА СОВОКУПНЫЙ ДОХОД</t>
  </si>
  <si>
    <t>Единый налог на вмененный доход для отдельных видов деятельности</t>
  </si>
  <si>
    <t>1.05.02.00.0.02.0.000</t>
  </si>
  <si>
    <t>1.05.03.00.0.01.0.000</t>
  </si>
  <si>
    <t>Единый сельскохозяйственный налог</t>
  </si>
  <si>
    <t>1.08.00.00.0.00.0.000</t>
  </si>
  <si>
    <t>ГОСУДАРСТВЕННАЯ ПОШЛИНА</t>
  </si>
  <si>
    <t>1.09.00.00.0.00.0.000</t>
  </si>
  <si>
    <t>ЗАДОЛЖЕННОСТЬ И ПЕРЕРАСЧЕТЫ ПО ОТМЕНЕННЫМ НАЛОГАМ, СБОРАМ И ИНЫМ ОБЯЗАТЕЛЬНЫМ ПЛАТЕЖАМ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</si>
  <si>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</si>
  <si>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</si>
  <si>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1.11.01.00.0.00.0.000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</si>
  <si>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</si>
  <si>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</si>
  <si>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</si>
  <si>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1.11.09.00.0.00.0.000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</si>
  <si>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</si>
  <si>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1.12.00.00.0.00.0.000</t>
  </si>
  <si>
    <t>ПЛАТЕЖИ ПРИ ПОЛЬЗОВАНИИ ПРИРОДНЫМИ РЕСУРСАМИ</t>
  </si>
  <si>
    <t>1.12.01.00.0.01.0.000</t>
  </si>
  <si>
    <t>Плата за негативное воздействие на окружающую среду</t>
  </si>
  <si>
    <t>1.13.00.00.0.00.0.000</t>
  </si>
  <si>
    <t>ДОХОДЫ ОТ ОКАЗАНИЯ ПЛАТНЫХ УСЛУГ И КОМПЕНСАЦИИ ЗАТРАТ ГОСУДАРСТВА</t>
  </si>
  <si>
    <t>1.13.03.00.0.00.0.000</t>
  </si>
  <si>
    <t>Прочие доходы от оказания платных услуг и компенсации затрат государства</t>
  </si>
  <si>
    <t>1.14.00.00.0.00.0.000</t>
  </si>
  <si>
    <t>ДОХОДЫ ОТ ПРОДАЖИ МАТЕРИАЛЬНЫХ И НЕМАТЕРИАЛЬНЫХ АКТИВОВ</t>
  </si>
  <si>
    <t>1.14.02.00.0.00.0.000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</si>
  <si>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</si>
  <si>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1.14.06.00.0.00.0.000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</si>
  <si>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</si>
  <si>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</si>
  <si>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</si>
  <si>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</si>
  <si>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</si>
  <si>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1.17.01.00.0.00.0.000</t>
  </si>
  <si>
    <t>Невыясненные поступления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</si>
  <si>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</si>
  <si>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</si>
  <si>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</si>
  <si>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</si>
  <si>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2.02.02.00.0.00.0.000</t>
  </si>
  <si>
    <t>Субсидии бюджетам субъектов Российской Федерации и муниципальных образований (межбюджетные субсидии)</t>
  </si>
  <si>
    <t>2.02.02.02.4.00.0.000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</si>
  <si>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</si>
  <si>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2.02.02.07.7.00.0.000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</si>
  <si>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</si>
  <si>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2.02.02.07.8.00.0.000</t>
  </si>
  <si>
    <t>Субсидии бюджетам на бюджетные инвестиции для модернизации объектов коммунальной инфраструктуры</t>
  </si>
  <si>
    <t>2.02.02.99.9.00.0.000</t>
  </si>
  <si>
    <t>Прочие субсидии</t>
  </si>
  <si>
    <t>2.02.03.00.0.00.0.000</t>
  </si>
  <si>
    <t>Субвенции бюджетам субъектов Российской Федерации и муниципальных образований</t>
  </si>
  <si>
    <t>2.02.03.00.2.00.0.000</t>
  </si>
  <si>
    <t>Субвенции бюджетам на осуществление полномочий по подготовке проведения статистических переписей</t>
  </si>
  <si>
    <t>2.02.03.00.3.00.0.000</t>
  </si>
  <si>
    <t>Субвенции бюджетам на государственную регистрацию актов гражданского состояния</t>
  </si>
  <si>
    <t>2.02.03.02.1.00.0.000</t>
  </si>
  <si>
    <t>Субвенции бюджетам муниципальных образований на ежемесячное денежное вознаграждение за классное руководство</t>
  </si>
  <si>
    <t>2.02.03.02.2.00.0.000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</si>
  <si>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</si>
  <si>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2.02.03.02.4.00.0.000</t>
  </si>
  <si>
    <t>Субвенции местным бюджетам на выполнение передаваемых полномочий субъектов Российской Федерации</t>
  </si>
  <si>
    <t>2.02.03.02.6.00.0.000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</si>
  <si>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</si>
  <si>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2.02.03.02.7.00.0.000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</si>
  <si>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</si>
  <si>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2.02.03.02.9.00.0.000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</si>
  <si>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</si>
  <si>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2.02.04.00.0.00.0.000</t>
  </si>
  <si>
    <t>Иные межбюджетные трансферты</t>
  </si>
  <si>
    <t>2.02.04.01.2.00.0.000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</si>
  <si>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</si>
  <si>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2.02.04.01.4.00.0.000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</si>
  <si>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</si>
  <si>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2.02.04.02.5.05.0.000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</si>
  <si>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</si>
  <si>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2.18.05.00.0.05.0.000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</si>
  <si>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</si>
  <si>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2.19.05.00.0.05.0.000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</si>
  <si>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</si>
  <si>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/>
  </si>
  <si>
    <t>Приложение 3</t>
  </si>
  <si>
    <t>к Решению коллегии</t>
  </si>
  <si>
    <t>Городищенского муниципального района</t>
  </si>
  <si>
    <t>исполнено 1кв.</t>
  </si>
  <si>
    <t xml:space="preserve">% выполнения плана на I кв. </t>
  </si>
  <si>
    <t xml:space="preserve">% выполнения годового плана </t>
  </si>
  <si>
    <t>Всего доходов</t>
  </si>
  <si>
    <t xml:space="preserve">отклонение  факта от плана 1 кв.  </t>
  </si>
  <si>
    <t>Исполнения доходов Городищенского муниципального района за 1 кв. 2011г.</t>
  </si>
  <si>
    <t>Бюджетные назначения 2011 г.</t>
  </si>
  <si>
    <t>№ 2/6 от 29 апреля 2011г.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</si>
</sst>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b/>
      <sz val="6"/>
      <name val="MS Sans Serif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7.5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4" fillId="0" borderId="10" xfId="52" applyNumberFormat="1" applyFont="1" applyBorder="1" applyAlignment="1">
      <alignment horizontal="center" vertical="center" wrapText="1"/>
      <protection/>
    </xf>
    <xf numFmtId="4" fontId="5" fillId="0" borderId="11" xfId="52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left"/>
      <protection/>
    </xf>
    <xf numFmtId="0" fontId="3" fillId="0" borderId="0" xfId="57" applyFont="1" applyBorder="1">
      <alignment/>
      <protection/>
    </xf>
    <xf numFmtId="0" fontId="9" fillId="0" borderId="0" xfId="55" applyFont="1">
      <alignment/>
      <protection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8" fillId="0" borderId="10" xfId="58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11" fillId="0" borderId="10" xfId="52" applyNumberFormat="1" applyFont="1" applyBorder="1" applyAlignment="1">
      <alignment horizontal="left" vertical="center" wrapText="1"/>
      <protection/>
    </xf>
    <xf numFmtId="4" fontId="5" fillId="0" borderId="10" xfId="52" applyNumberFormat="1" applyFont="1" applyBorder="1" applyAlignment="1">
      <alignment horizontal="right" vertical="center" wrapText="1"/>
      <protection/>
    </xf>
    <xf numFmtId="164" fontId="11" fillId="0" borderId="10" xfId="52" applyNumberFormat="1" applyFont="1" applyBorder="1" applyAlignment="1">
      <alignment horizontal="left" vertical="center" wrapText="1"/>
      <protection/>
    </xf>
    <xf numFmtId="49" fontId="6" fillId="0" borderId="10" xfId="52" applyNumberFormat="1" applyFont="1" applyBorder="1" applyAlignment="1">
      <alignment horizontal="center"/>
      <protection/>
    </xf>
    <xf numFmtId="49" fontId="5" fillId="0" borderId="10" xfId="52" applyNumberFormat="1" applyFont="1" applyBorder="1" applyAlignment="1">
      <alignment horizontal="center"/>
      <protection/>
    </xf>
    <xf numFmtId="49" fontId="11" fillId="0" borderId="10" xfId="52" applyNumberFormat="1" applyFont="1" applyBorder="1" applyAlignment="1">
      <alignment horizontal="left"/>
      <protection/>
    </xf>
    <xf numFmtId="4" fontId="5" fillId="0" borderId="10" xfId="52" applyNumberFormat="1" applyFont="1" applyBorder="1" applyAlignment="1">
      <alignment horizontal="right"/>
      <protection/>
    </xf>
    <xf numFmtId="0" fontId="10" fillId="0" borderId="0" xfId="55" applyFont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3" xfId="55"/>
    <cellStyle name="Обычный 2 2 4" xfId="56"/>
    <cellStyle name="Обычный 2 3" xfId="57"/>
    <cellStyle name="Обычный 2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zoomScalePageLayoutView="0" workbookViewId="0" topLeftCell="A1">
      <selection activeCell="C3" sqref="C3"/>
    </sheetView>
  </sheetViews>
  <sheetFormatPr defaultColWidth="9.140625" defaultRowHeight="12.75" customHeight="1"/>
  <cols>
    <col min="1" max="1" width="14.421875" style="0" customWidth="1"/>
    <col min="2" max="2" width="3.8515625" style="0" customWidth="1"/>
    <col min="3" max="3" width="30.421875" style="0" customWidth="1"/>
    <col min="4" max="4" width="10.00390625" style="0" customWidth="1"/>
    <col min="5" max="5" width="9.8515625" style="0" customWidth="1"/>
    <col min="6" max="6" width="10.00390625" style="0" customWidth="1"/>
    <col min="7" max="7" width="9.140625" style="4" customWidth="1"/>
    <col min="8" max="8" width="5.57421875" style="0" customWidth="1"/>
    <col min="9" max="9" width="6.140625" style="0" customWidth="1"/>
  </cols>
  <sheetData>
    <row r="2" spans="1:11" s="3" customFormat="1" ht="12.75" customHeight="1">
      <c r="A2" s="9"/>
      <c r="B2" s="9"/>
      <c r="C2" s="9"/>
      <c r="D2" s="6"/>
      <c r="E2" s="10" t="s">
        <v>94</v>
      </c>
      <c r="G2" s="4"/>
      <c r="H2" s="10"/>
      <c r="I2" s="6"/>
      <c r="J2" s="5"/>
      <c r="K2" s="5"/>
    </row>
    <row r="3" spans="1:11" s="3" customFormat="1" ht="12.75" customHeight="1">
      <c r="A3" s="9"/>
      <c r="B3" s="9"/>
      <c r="C3" s="9"/>
      <c r="D3" s="6"/>
      <c r="E3" s="10" t="s">
        <v>95</v>
      </c>
      <c r="G3" s="4"/>
      <c r="H3" s="10"/>
      <c r="I3" s="6"/>
      <c r="J3" s="5"/>
      <c r="K3" s="5"/>
    </row>
    <row r="4" spans="1:11" s="3" customFormat="1" ht="12.75" customHeight="1">
      <c r="A4" s="9"/>
      <c r="B4" s="9"/>
      <c r="C4" s="9"/>
      <c r="D4" s="6"/>
      <c r="E4" s="10" t="s">
        <v>96</v>
      </c>
      <c r="G4" s="4"/>
      <c r="H4" s="10"/>
      <c r="I4" s="6"/>
      <c r="J4" s="5"/>
      <c r="K4" s="5"/>
    </row>
    <row r="5" spans="1:11" s="3" customFormat="1" ht="12.75" customHeight="1">
      <c r="A5" s="9"/>
      <c r="B5" s="9"/>
      <c r="C5" s="9"/>
      <c r="D5" s="6"/>
      <c r="E5" s="10" t="s">
        <v>104</v>
      </c>
      <c r="G5" s="4"/>
      <c r="H5" s="10"/>
      <c r="I5" s="6"/>
      <c r="J5" s="5"/>
      <c r="K5" s="5"/>
    </row>
    <row r="6" spans="1:11" s="3" customFormat="1" ht="12.75" customHeight="1">
      <c r="A6" s="8"/>
      <c r="B6" s="7"/>
      <c r="C6" s="7"/>
      <c r="D6" s="7"/>
      <c r="E6" s="7"/>
      <c r="F6" s="7"/>
      <c r="G6" s="7"/>
      <c r="H6" s="7"/>
      <c r="I6" s="7"/>
      <c r="J6" s="5"/>
      <c r="K6" s="5"/>
    </row>
    <row r="7" spans="1:11" ht="12.75" customHeight="1">
      <c r="A7" s="21" t="s">
        <v>102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9" spans="1:9" ht="63.75" customHeight="1">
      <c r="A9" s="1" t="s">
        <v>0</v>
      </c>
      <c r="B9" s="1" t="s">
        <v>1</v>
      </c>
      <c r="C9" s="1" t="s">
        <v>2</v>
      </c>
      <c r="D9" s="11" t="s">
        <v>103</v>
      </c>
      <c r="E9" s="11" t="s">
        <v>3</v>
      </c>
      <c r="F9" s="11" t="s">
        <v>97</v>
      </c>
      <c r="G9" s="12" t="s">
        <v>101</v>
      </c>
      <c r="H9" s="12" t="s">
        <v>98</v>
      </c>
      <c r="I9" s="12" t="s">
        <v>99</v>
      </c>
    </row>
    <row r="10" spans="1:9" ht="15.75" customHeight="1">
      <c r="A10" s="13" t="s">
        <v>4</v>
      </c>
      <c r="B10" s="13" t="s">
        <v>5</v>
      </c>
      <c r="C10" s="14" t="s">
        <v>6</v>
      </c>
      <c r="D10" s="15">
        <v>247918620</v>
      </c>
      <c r="E10" s="15">
        <v>59444750</v>
      </c>
      <c r="F10" s="15">
        <v>57601199.41</v>
      </c>
      <c r="G10" s="15">
        <f>F10-E10</f>
        <v>-1843550.5900000036</v>
      </c>
      <c r="H10" s="15">
        <f>F10/E10*100</f>
        <v>96.89871588323611</v>
      </c>
      <c r="I10" s="15">
        <f>F10/D10*100</f>
        <v>23.23391418119381</v>
      </c>
    </row>
    <row r="11" spans="1:9" ht="11.25" customHeight="1">
      <c r="A11" s="13" t="s">
        <v>7</v>
      </c>
      <c r="B11" s="13" t="s">
        <v>5</v>
      </c>
      <c r="C11" s="14" t="s">
        <v>8</v>
      </c>
      <c r="D11" s="15">
        <v>192070220</v>
      </c>
      <c r="E11" s="15">
        <v>48017555</v>
      </c>
      <c r="F11" s="15">
        <v>45089415.07</v>
      </c>
      <c r="G11" s="15">
        <f aca="true" t="shared" si="0" ref="G11:G54">F11-E11</f>
        <v>-2928139.9299999997</v>
      </c>
      <c r="H11" s="15">
        <f aca="true" t="shared" si="1" ref="H11:H54">F11/E11*100</f>
        <v>93.9019387180376</v>
      </c>
      <c r="I11" s="15">
        <f aca="true" t="shared" si="2" ref="I11:I54">F11/D11*100</f>
        <v>23.4754846795094</v>
      </c>
    </row>
    <row r="12" spans="1:9" ht="12.75" customHeight="1">
      <c r="A12" s="13" t="s">
        <v>9</v>
      </c>
      <c r="B12" s="13" t="s">
        <v>5</v>
      </c>
      <c r="C12" s="14" t="s">
        <v>10</v>
      </c>
      <c r="D12" s="15">
        <v>192070220</v>
      </c>
      <c r="E12" s="15">
        <v>48017555</v>
      </c>
      <c r="F12" s="15">
        <v>45089415.07</v>
      </c>
      <c r="G12" s="15">
        <f t="shared" si="0"/>
        <v>-2928139.9299999997</v>
      </c>
      <c r="H12" s="15">
        <f t="shared" si="1"/>
        <v>93.9019387180376</v>
      </c>
      <c r="I12" s="15">
        <f t="shared" si="2"/>
        <v>23.4754846795094</v>
      </c>
    </row>
    <row r="13" spans="1:9" ht="12.75" customHeight="1">
      <c r="A13" s="13" t="s">
        <v>11</v>
      </c>
      <c r="B13" s="13" t="s">
        <v>5</v>
      </c>
      <c r="C13" s="14" t="s">
        <v>12</v>
      </c>
      <c r="D13" s="15">
        <v>17054400</v>
      </c>
      <c r="E13" s="15">
        <v>3882240</v>
      </c>
      <c r="F13" s="15">
        <v>3726301.28</v>
      </c>
      <c r="G13" s="15">
        <f t="shared" si="0"/>
        <v>-155938.7200000002</v>
      </c>
      <c r="H13" s="15">
        <f t="shared" si="1"/>
        <v>95.98327975601714</v>
      </c>
      <c r="I13" s="15">
        <f t="shared" si="2"/>
        <v>21.849500891265595</v>
      </c>
    </row>
    <row r="14" spans="1:9" ht="23.25" customHeight="1">
      <c r="A14" s="13" t="s">
        <v>14</v>
      </c>
      <c r="B14" s="13" t="s">
        <v>5</v>
      </c>
      <c r="C14" s="14" t="s">
        <v>13</v>
      </c>
      <c r="D14" s="15">
        <v>14512000</v>
      </c>
      <c r="E14" s="15">
        <v>3628000</v>
      </c>
      <c r="F14" s="15">
        <v>2758713.48</v>
      </c>
      <c r="G14" s="15">
        <f t="shared" si="0"/>
        <v>-869286.52</v>
      </c>
      <c r="H14" s="15">
        <f t="shared" si="1"/>
        <v>76.03951157662624</v>
      </c>
      <c r="I14" s="15">
        <f t="shared" si="2"/>
        <v>19.00987789415656</v>
      </c>
    </row>
    <row r="15" spans="1:9" ht="13.5" customHeight="1">
      <c r="A15" s="13" t="s">
        <v>15</v>
      </c>
      <c r="B15" s="13" t="s">
        <v>5</v>
      </c>
      <c r="C15" s="14" t="s">
        <v>16</v>
      </c>
      <c r="D15" s="15">
        <v>2542400</v>
      </c>
      <c r="E15" s="15">
        <v>254240</v>
      </c>
      <c r="F15" s="15">
        <v>967587.8</v>
      </c>
      <c r="G15" s="15">
        <f t="shared" si="0"/>
        <v>713347.8</v>
      </c>
      <c r="H15" s="15">
        <f t="shared" si="1"/>
        <v>380.5804751415985</v>
      </c>
      <c r="I15" s="15">
        <f t="shared" si="2"/>
        <v>38.058047514159846</v>
      </c>
    </row>
    <row r="16" spans="1:9" ht="12.75" customHeight="1">
      <c r="A16" s="13" t="s">
        <v>17</v>
      </c>
      <c r="B16" s="13" t="s">
        <v>5</v>
      </c>
      <c r="C16" s="14" t="s">
        <v>18</v>
      </c>
      <c r="D16" s="15">
        <v>9950000</v>
      </c>
      <c r="E16" s="15">
        <v>1990100</v>
      </c>
      <c r="F16" s="15">
        <v>1906588.46</v>
      </c>
      <c r="G16" s="15">
        <f t="shared" si="0"/>
        <v>-83511.54000000004</v>
      </c>
      <c r="H16" s="15">
        <f t="shared" si="1"/>
        <v>95.80365107281041</v>
      </c>
      <c r="I16" s="15">
        <f t="shared" si="2"/>
        <v>19.16169306532663</v>
      </c>
    </row>
    <row r="17" spans="1:9" ht="33.75" customHeight="1">
      <c r="A17" s="13" t="s">
        <v>19</v>
      </c>
      <c r="B17" s="13" t="s">
        <v>5</v>
      </c>
      <c r="C17" s="14" t="s">
        <v>20</v>
      </c>
      <c r="D17" s="15">
        <v>1000</v>
      </c>
      <c r="E17" s="15">
        <v>250</v>
      </c>
      <c r="F17" s="15">
        <v>-42672.62</v>
      </c>
      <c r="G17" s="15">
        <f t="shared" si="0"/>
        <v>-42922.62</v>
      </c>
      <c r="H17" s="15"/>
      <c r="I17" s="15"/>
    </row>
    <row r="18" spans="1:9" ht="33.75" customHeight="1">
      <c r="A18" s="13" t="s">
        <v>21</v>
      </c>
      <c r="B18" s="13" t="s">
        <v>5</v>
      </c>
      <c r="C18" s="14" t="s">
        <v>22</v>
      </c>
      <c r="D18" s="15">
        <v>12607500</v>
      </c>
      <c r="E18" s="15">
        <v>2349250</v>
      </c>
      <c r="F18" s="15">
        <v>2975556.48</v>
      </c>
      <c r="G18" s="15">
        <f t="shared" si="0"/>
        <v>626306.48</v>
      </c>
      <c r="H18" s="15">
        <f t="shared" si="1"/>
        <v>126.65984803660744</v>
      </c>
      <c r="I18" s="15">
        <f t="shared" si="2"/>
        <v>23.60147911957168</v>
      </c>
    </row>
    <row r="19" spans="1:9" ht="57" customHeight="1">
      <c r="A19" s="13" t="s">
        <v>23</v>
      </c>
      <c r="B19" s="13" t="s">
        <v>5</v>
      </c>
      <c r="C19" s="14" t="s">
        <v>24</v>
      </c>
      <c r="D19" s="15">
        <v>1500</v>
      </c>
      <c r="E19" s="15"/>
      <c r="F19" s="15"/>
      <c r="G19" s="15">
        <f t="shared" si="0"/>
        <v>0</v>
      </c>
      <c r="H19" s="15"/>
      <c r="I19" s="15">
        <f t="shared" si="2"/>
        <v>0</v>
      </c>
    </row>
    <row r="20" spans="1:9" ht="47.25" customHeight="1">
      <c r="A20" s="13" t="s">
        <v>25</v>
      </c>
      <c r="B20" s="13" t="s">
        <v>5</v>
      </c>
      <c r="C20" s="16" t="s">
        <v>26</v>
      </c>
      <c r="D20" s="15">
        <v>11105000</v>
      </c>
      <c r="E20" s="15">
        <v>1974000</v>
      </c>
      <c r="F20" s="15">
        <v>2331375.12</v>
      </c>
      <c r="G20" s="15">
        <f t="shared" si="0"/>
        <v>357375.1200000001</v>
      </c>
      <c r="H20" s="15">
        <f t="shared" si="1"/>
        <v>118.10410942249241</v>
      </c>
      <c r="I20" s="15">
        <f t="shared" si="2"/>
        <v>20.99392273750563</v>
      </c>
    </row>
    <row r="21" spans="1:9" ht="48" customHeight="1">
      <c r="A21" s="13" t="s">
        <v>27</v>
      </c>
      <c r="B21" s="13" t="s">
        <v>5</v>
      </c>
      <c r="C21" s="14" t="s">
        <v>28</v>
      </c>
      <c r="D21" s="15">
        <v>1500000</v>
      </c>
      <c r="E21" s="15">
        <v>375000</v>
      </c>
      <c r="F21" s="15">
        <v>603650.14</v>
      </c>
      <c r="G21" s="15">
        <f t="shared" si="0"/>
        <v>228650.14</v>
      </c>
      <c r="H21" s="15">
        <f t="shared" si="1"/>
        <v>160.97337066666665</v>
      </c>
      <c r="I21" s="15">
        <f t="shared" si="2"/>
        <v>40.24334266666666</v>
      </c>
    </row>
    <row r="22" spans="1:9" ht="23.25" customHeight="1">
      <c r="A22" s="13" t="s">
        <v>29</v>
      </c>
      <c r="B22" s="13" t="s">
        <v>5</v>
      </c>
      <c r="C22" s="14" t="s">
        <v>30</v>
      </c>
      <c r="D22" s="15">
        <v>3770400</v>
      </c>
      <c r="E22" s="15">
        <v>754080</v>
      </c>
      <c r="F22" s="15">
        <v>959371.32</v>
      </c>
      <c r="G22" s="15">
        <f t="shared" si="0"/>
        <v>205291.31999999995</v>
      </c>
      <c r="H22" s="15">
        <f t="shared" si="1"/>
        <v>127.22407702100573</v>
      </c>
      <c r="I22" s="15">
        <f t="shared" si="2"/>
        <v>25.444815404201144</v>
      </c>
    </row>
    <row r="23" spans="1:9" ht="22.5" customHeight="1">
      <c r="A23" s="13" t="s">
        <v>31</v>
      </c>
      <c r="B23" s="13" t="s">
        <v>5</v>
      </c>
      <c r="C23" s="14" t="s">
        <v>32</v>
      </c>
      <c r="D23" s="15">
        <v>3770400</v>
      </c>
      <c r="E23" s="15">
        <v>754080</v>
      </c>
      <c r="F23" s="15">
        <v>959371.32</v>
      </c>
      <c r="G23" s="15">
        <f t="shared" si="0"/>
        <v>205291.31999999995</v>
      </c>
      <c r="H23" s="15">
        <f t="shared" si="1"/>
        <v>127.22407702100573</v>
      </c>
      <c r="I23" s="15">
        <f t="shared" si="2"/>
        <v>25.444815404201144</v>
      </c>
    </row>
    <row r="24" spans="1:9" ht="23.25" customHeight="1">
      <c r="A24" s="13" t="s">
        <v>33</v>
      </c>
      <c r="B24" s="13" t="s">
        <v>5</v>
      </c>
      <c r="C24" s="14" t="s">
        <v>34</v>
      </c>
      <c r="D24" s="15">
        <v>1200000</v>
      </c>
      <c r="E24" s="15">
        <v>270000</v>
      </c>
      <c r="F24" s="15">
        <v>402974.61</v>
      </c>
      <c r="G24" s="15">
        <f t="shared" si="0"/>
        <v>132974.61</v>
      </c>
      <c r="H24" s="15">
        <f t="shared" si="1"/>
        <v>149.24985555555554</v>
      </c>
      <c r="I24" s="15">
        <f t="shared" si="2"/>
        <v>33.5812175</v>
      </c>
    </row>
    <row r="25" spans="1:9" ht="24" customHeight="1">
      <c r="A25" s="13" t="s">
        <v>35</v>
      </c>
      <c r="B25" s="13" t="s">
        <v>5</v>
      </c>
      <c r="C25" s="14" t="s">
        <v>36</v>
      </c>
      <c r="D25" s="15">
        <v>1200000</v>
      </c>
      <c r="E25" s="15">
        <v>270000</v>
      </c>
      <c r="F25" s="15">
        <v>402974.61</v>
      </c>
      <c r="G25" s="15">
        <f t="shared" si="0"/>
        <v>132974.61</v>
      </c>
      <c r="H25" s="15">
        <f t="shared" si="1"/>
        <v>149.24985555555554</v>
      </c>
      <c r="I25" s="15">
        <f t="shared" si="2"/>
        <v>33.5812175</v>
      </c>
    </row>
    <row r="26" spans="1:9" ht="23.25" customHeight="1">
      <c r="A26" s="13" t="s">
        <v>37</v>
      </c>
      <c r="B26" s="13" t="s">
        <v>5</v>
      </c>
      <c r="C26" s="14" t="s">
        <v>38</v>
      </c>
      <c r="D26" s="15">
        <v>5434400</v>
      </c>
      <c r="E26" s="15">
        <v>723600</v>
      </c>
      <c r="F26" s="15">
        <v>1178675.73</v>
      </c>
      <c r="G26" s="15">
        <f t="shared" si="0"/>
        <v>455075.73</v>
      </c>
      <c r="H26" s="15">
        <f t="shared" si="1"/>
        <v>162.89050995024877</v>
      </c>
      <c r="I26" s="15">
        <f t="shared" si="2"/>
        <v>21.68916034888856</v>
      </c>
    </row>
    <row r="27" spans="1:9" ht="59.25" customHeight="1">
      <c r="A27" s="13" t="s">
        <v>39</v>
      </c>
      <c r="B27" s="13" t="s">
        <v>5</v>
      </c>
      <c r="C27" s="14" t="s">
        <v>40</v>
      </c>
      <c r="D27" s="15">
        <v>4700000</v>
      </c>
      <c r="E27" s="15">
        <v>540000</v>
      </c>
      <c r="F27" s="15">
        <v>971267.23</v>
      </c>
      <c r="G27" s="15">
        <f t="shared" si="0"/>
        <v>431267.23</v>
      </c>
      <c r="H27" s="15">
        <f t="shared" si="1"/>
        <v>179.86430185185185</v>
      </c>
      <c r="I27" s="15">
        <f t="shared" si="2"/>
        <v>20.665260212765958</v>
      </c>
    </row>
    <row r="28" spans="1:9" ht="57.75" customHeight="1">
      <c r="A28" s="13" t="s">
        <v>41</v>
      </c>
      <c r="B28" s="13" t="s">
        <v>5</v>
      </c>
      <c r="C28" s="14" t="s">
        <v>42</v>
      </c>
      <c r="D28" s="15">
        <v>734400</v>
      </c>
      <c r="E28" s="15">
        <v>183600</v>
      </c>
      <c r="F28" s="15">
        <v>207408.5</v>
      </c>
      <c r="G28" s="15">
        <f t="shared" si="0"/>
        <v>23808.5</v>
      </c>
      <c r="H28" s="15">
        <f t="shared" si="1"/>
        <v>112.9675925925926</v>
      </c>
      <c r="I28" s="15">
        <f t="shared" si="2"/>
        <v>28.24189814814815</v>
      </c>
    </row>
    <row r="29" spans="1:9" ht="12" customHeight="1">
      <c r="A29" s="13" t="s">
        <v>43</v>
      </c>
      <c r="B29" s="13" t="s">
        <v>5</v>
      </c>
      <c r="C29" s="14" t="s">
        <v>44</v>
      </c>
      <c r="D29" s="15">
        <v>5830700</v>
      </c>
      <c r="E29" s="15">
        <v>1457675</v>
      </c>
      <c r="F29" s="15">
        <v>1181252.53</v>
      </c>
      <c r="G29" s="15">
        <f t="shared" si="0"/>
        <v>-276422.47</v>
      </c>
      <c r="H29" s="15">
        <f t="shared" si="1"/>
        <v>81.03675579261495</v>
      </c>
      <c r="I29" s="15">
        <f t="shared" si="2"/>
        <v>20.25918894815374</v>
      </c>
    </row>
    <row r="30" spans="1:9" ht="12.75" customHeight="1">
      <c r="A30" s="13" t="s">
        <v>45</v>
      </c>
      <c r="B30" s="13" t="s">
        <v>5</v>
      </c>
      <c r="C30" s="14" t="s">
        <v>46</v>
      </c>
      <c r="D30" s="15"/>
      <c r="E30" s="15"/>
      <c r="F30" s="15">
        <v>223736.55</v>
      </c>
      <c r="G30" s="15">
        <f t="shared" si="0"/>
        <v>223736.55</v>
      </c>
      <c r="H30" s="15"/>
      <c r="I30" s="15"/>
    </row>
    <row r="31" spans="1:9" ht="12.75" customHeight="1">
      <c r="A31" s="13" t="s">
        <v>47</v>
      </c>
      <c r="B31" s="13" t="s">
        <v>5</v>
      </c>
      <c r="C31" s="14" t="s">
        <v>48</v>
      </c>
      <c r="D31" s="15"/>
      <c r="E31" s="15"/>
      <c r="F31" s="15">
        <v>223736.55</v>
      </c>
      <c r="G31" s="15">
        <f t="shared" si="0"/>
        <v>223736.55</v>
      </c>
      <c r="H31" s="15"/>
      <c r="I31" s="15"/>
    </row>
    <row r="32" spans="1:9" ht="12.75" customHeight="1">
      <c r="A32" s="13" t="s">
        <v>49</v>
      </c>
      <c r="B32" s="13" t="s">
        <v>5</v>
      </c>
      <c r="C32" s="14" t="s">
        <v>50</v>
      </c>
      <c r="D32" s="15">
        <v>423641815</v>
      </c>
      <c r="E32" s="15">
        <v>89464647.76</v>
      </c>
      <c r="F32" s="15">
        <v>82729772.97</v>
      </c>
      <c r="G32" s="15">
        <f t="shared" si="0"/>
        <v>-6734874.790000007</v>
      </c>
      <c r="H32" s="15">
        <f t="shared" si="1"/>
        <v>92.47202670705512</v>
      </c>
      <c r="I32" s="15">
        <f t="shared" si="2"/>
        <v>19.528235891917326</v>
      </c>
    </row>
    <row r="33" spans="1:9" ht="22.5" customHeight="1">
      <c r="A33" s="13" t="s">
        <v>51</v>
      </c>
      <c r="B33" s="13" t="s">
        <v>5</v>
      </c>
      <c r="C33" s="14" t="s">
        <v>52</v>
      </c>
      <c r="D33" s="15">
        <f>D34+D39+D48+D52+D53</f>
        <v>423641815</v>
      </c>
      <c r="E33" s="15">
        <f>E34+E39+E48+E52+E53</f>
        <v>89464647.75999999</v>
      </c>
      <c r="F33" s="15">
        <f>F34+F39+F48+F52+F53</f>
        <v>82729772.97</v>
      </c>
      <c r="G33" s="15">
        <f>G34+G39+G48+G52+G53</f>
        <v>-6734874.79</v>
      </c>
      <c r="H33" s="15">
        <f t="shared" si="1"/>
        <v>92.47202670705515</v>
      </c>
      <c r="I33" s="15">
        <f t="shared" si="2"/>
        <v>19.528235891917326</v>
      </c>
    </row>
    <row r="34" spans="1:9" ht="24" customHeight="1">
      <c r="A34" s="13" t="s">
        <v>53</v>
      </c>
      <c r="B34" s="13" t="s">
        <v>5</v>
      </c>
      <c r="C34" s="14" t="s">
        <v>54</v>
      </c>
      <c r="D34" s="15">
        <f>D35+D36+D37+D38</f>
        <v>158417800</v>
      </c>
      <c r="E34" s="15">
        <f>E35+E36+E37+E38</f>
        <v>26253011.82</v>
      </c>
      <c r="F34" s="15">
        <f>F35+F36+F37+F38</f>
        <v>26253011.82</v>
      </c>
      <c r="G34" s="15">
        <f t="shared" si="0"/>
        <v>0</v>
      </c>
      <c r="H34" s="15">
        <f t="shared" si="1"/>
        <v>100</v>
      </c>
      <c r="I34" s="15">
        <f t="shared" si="2"/>
        <v>16.572008839915718</v>
      </c>
    </row>
    <row r="35" spans="1:9" ht="48.75" customHeight="1">
      <c r="A35" s="13" t="s">
        <v>55</v>
      </c>
      <c r="B35" s="13" t="s">
        <v>5</v>
      </c>
      <c r="C35" s="14" t="s">
        <v>56</v>
      </c>
      <c r="D35" s="15">
        <v>2750000</v>
      </c>
      <c r="E35" s="15">
        <v>352291</v>
      </c>
      <c r="F35" s="15">
        <v>352291</v>
      </c>
      <c r="G35" s="15">
        <f t="shared" si="0"/>
        <v>0</v>
      </c>
      <c r="H35" s="15">
        <f t="shared" si="1"/>
        <v>100</v>
      </c>
      <c r="I35" s="15">
        <f t="shared" si="2"/>
        <v>12.810581818181818</v>
      </c>
    </row>
    <row r="36" spans="1:9" ht="69" customHeight="1">
      <c r="A36" s="13" t="s">
        <v>57</v>
      </c>
      <c r="B36" s="13" t="s">
        <v>5</v>
      </c>
      <c r="C36" s="14" t="s">
        <v>58</v>
      </c>
      <c r="D36" s="15">
        <v>29847000</v>
      </c>
      <c r="E36" s="15">
        <v>4252320.82</v>
      </c>
      <c r="F36" s="15">
        <v>4252320.82</v>
      </c>
      <c r="G36" s="15">
        <f t="shared" si="0"/>
        <v>0</v>
      </c>
      <c r="H36" s="15">
        <f t="shared" si="1"/>
        <v>100</v>
      </c>
      <c r="I36" s="15">
        <f t="shared" si="2"/>
        <v>14.24706275337555</v>
      </c>
    </row>
    <row r="37" spans="1:9" ht="36.75" customHeight="1">
      <c r="A37" s="13" t="s">
        <v>59</v>
      </c>
      <c r="B37" s="13" t="s">
        <v>5</v>
      </c>
      <c r="C37" s="14" t="s">
        <v>60</v>
      </c>
      <c r="D37" s="15">
        <v>20000000</v>
      </c>
      <c r="E37" s="15"/>
      <c r="F37" s="15"/>
      <c r="G37" s="15">
        <f t="shared" si="0"/>
        <v>0</v>
      </c>
      <c r="H37" s="15"/>
      <c r="I37" s="15">
        <f t="shared" si="2"/>
        <v>0</v>
      </c>
    </row>
    <row r="38" spans="1:9" ht="12.75" customHeight="1">
      <c r="A38" s="13" t="s">
        <v>61</v>
      </c>
      <c r="B38" s="13" t="s">
        <v>5</v>
      </c>
      <c r="C38" s="14" t="s">
        <v>62</v>
      </c>
      <c r="D38" s="15">
        <v>105820800</v>
      </c>
      <c r="E38" s="15">
        <v>21648400</v>
      </c>
      <c r="F38" s="15">
        <v>21648400</v>
      </c>
      <c r="G38" s="15">
        <f t="shared" si="0"/>
        <v>0</v>
      </c>
      <c r="H38" s="15">
        <f t="shared" si="1"/>
        <v>100</v>
      </c>
      <c r="I38" s="15">
        <f t="shared" si="2"/>
        <v>20.457603798119084</v>
      </c>
    </row>
    <row r="39" spans="1:9" ht="24" customHeight="1">
      <c r="A39" s="13" t="s">
        <v>63</v>
      </c>
      <c r="B39" s="13" t="s">
        <v>5</v>
      </c>
      <c r="C39" s="14" t="s">
        <v>64</v>
      </c>
      <c r="D39" s="15">
        <f>D40+D41+D42+D43+D44+D45+D46+D47</f>
        <v>257439400</v>
      </c>
      <c r="E39" s="15">
        <f>E40+E41+E42+E43+E44+E45+E46+E47</f>
        <v>56099243.94</v>
      </c>
      <c r="F39" s="15">
        <f>F40+F41+F42+F43+F44+F45+F46+F47</f>
        <v>56099243.94</v>
      </c>
      <c r="G39" s="15">
        <f>G40+G41+G42+G43+G44+G45+G46+G47</f>
        <v>0</v>
      </c>
      <c r="H39" s="15">
        <f t="shared" si="1"/>
        <v>100</v>
      </c>
      <c r="I39" s="15">
        <f t="shared" si="2"/>
        <v>21.791242498234535</v>
      </c>
    </row>
    <row r="40" spans="1:9" ht="35.25" customHeight="1">
      <c r="A40" s="13" t="s">
        <v>65</v>
      </c>
      <c r="B40" s="13" t="s">
        <v>5</v>
      </c>
      <c r="C40" s="14" t="s">
        <v>66</v>
      </c>
      <c r="D40" s="15">
        <v>60000</v>
      </c>
      <c r="E40" s="15">
        <v>12822.94</v>
      </c>
      <c r="F40" s="15">
        <v>12822.94</v>
      </c>
      <c r="G40" s="15">
        <f t="shared" si="0"/>
        <v>0</v>
      </c>
      <c r="H40" s="15">
        <f t="shared" si="1"/>
        <v>100</v>
      </c>
      <c r="I40" s="15">
        <f t="shared" si="2"/>
        <v>21.371566666666666</v>
      </c>
    </row>
    <row r="41" spans="1:9" ht="22.5" customHeight="1">
      <c r="A41" s="13" t="s">
        <v>67</v>
      </c>
      <c r="B41" s="13" t="s">
        <v>5</v>
      </c>
      <c r="C41" s="14" t="s">
        <v>68</v>
      </c>
      <c r="D41" s="15">
        <v>1917100</v>
      </c>
      <c r="E41" s="15">
        <v>1917100</v>
      </c>
      <c r="F41" s="15">
        <v>1917100</v>
      </c>
      <c r="G41" s="15">
        <f t="shared" si="0"/>
        <v>0</v>
      </c>
      <c r="H41" s="15">
        <f t="shared" si="1"/>
        <v>100</v>
      </c>
      <c r="I41" s="15">
        <f t="shared" si="2"/>
        <v>100</v>
      </c>
    </row>
    <row r="42" spans="1:9" ht="22.5" customHeight="1">
      <c r="A42" s="13" t="s">
        <v>69</v>
      </c>
      <c r="B42" s="13" t="s">
        <v>5</v>
      </c>
      <c r="C42" s="14" t="s">
        <v>70</v>
      </c>
      <c r="D42" s="15">
        <v>4299200</v>
      </c>
      <c r="E42" s="15"/>
      <c r="F42" s="15"/>
      <c r="G42" s="15">
        <f t="shared" si="0"/>
        <v>0</v>
      </c>
      <c r="H42" s="15"/>
      <c r="I42" s="15">
        <f t="shared" si="2"/>
        <v>0</v>
      </c>
    </row>
    <row r="43" spans="1:9" ht="48" customHeight="1">
      <c r="A43" s="13" t="s">
        <v>71</v>
      </c>
      <c r="B43" s="13" t="s">
        <v>5</v>
      </c>
      <c r="C43" s="14" t="s">
        <v>72</v>
      </c>
      <c r="D43" s="15">
        <v>19908000</v>
      </c>
      <c r="E43" s="15">
        <v>4905145</v>
      </c>
      <c r="F43" s="15">
        <v>4905145</v>
      </c>
      <c r="G43" s="15">
        <f t="shared" si="0"/>
        <v>0</v>
      </c>
      <c r="H43" s="15">
        <f t="shared" si="1"/>
        <v>100</v>
      </c>
      <c r="I43" s="15">
        <f t="shared" si="2"/>
        <v>24.639064697609</v>
      </c>
    </row>
    <row r="44" spans="1:9" ht="33.75" customHeight="1">
      <c r="A44" s="13" t="s">
        <v>73</v>
      </c>
      <c r="B44" s="13" t="s">
        <v>5</v>
      </c>
      <c r="C44" s="14" t="s">
        <v>74</v>
      </c>
      <c r="D44" s="15">
        <v>203990100</v>
      </c>
      <c r="E44" s="15">
        <v>45060676</v>
      </c>
      <c r="F44" s="15">
        <v>45060676</v>
      </c>
      <c r="G44" s="15">
        <f t="shared" si="0"/>
        <v>0</v>
      </c>
      <c r="H44" s="15">
        <f t="shared" si="1"/>
        <v>100</v>
      </c>
      <c r="I44" s="15">
        <f t="shared" si="2"/>
        <v>22.089638663837118</v>
      </c>
    </row>
    <row r="45" spans="1:9" ht="58.5" customHeight="1">
      <c r="A45" s="13" t="s">
        <v>75</v>
      </c>
      <c r="B45" s="13" t="s">
        <v>5</v>
      </c>
      <c r="C45" s="14" t="s">
        <v>76</v>
      </c>
      <c r="D45" s="15">
        <v>7740400</v>
      </c>
      <c r="E45" s="15"/>
      <c r="F45" s="15"/>
      <c r="G45" s="15">
        <f t="shared" si="0"/>
        <v>0</v>
      </c>
      <c r="H45" s="15"/>
      <c r="I45" s="15">
        <f t="shared" si="2"/>
        <v>0</v>
      </c>
    </row>
    <row r="46" spans="1:9" ht="45.75" customHeight="1">
      <c r="A46" s="13" t="s">
        <v>77</v>
      </c>
      <c r="B46" s="13" t="s">
        <v>5</v>
      </c>
      <c r="C46" s="14" t="s">
        <v>78</v>
      </c>
      <c r="D46" s="15">
        <v>15501600</v>
      </c>
      <c r="E46" s="15">
        <v>2773500</v>
      </c>
      <c r="F46" s="15">
        <v>2773500</v>
      </c>
      <c r="G46" s="15">
        <f t="shared" si="0"/>
        <v>0</v>
      </c>
      <c r="H46" s="15">
        <f t="shared" si="1"/>
        <v>100</v>
      </c>
      <c r="I46" s="15">
        <f t="shared" si="2"/>
        <v>17.89170150178046</v>
      </c>
    </row>
    <row r="47" spans="1:9" ht="57.75" customHeight="1">
      <c r="A47" s="13" t="s">
        <v>79</v>
      </c>
      <c r="B47" s="13" t="s">
        <v>5</v>
      </c>
      <c r="C47" s="14" t="s">
        <v>80</v>
      </c>
      <c r="D47" s="15">
        <v>4023000</v>
      </c>
      <c r="E47" s="15">
        <v>1430000</v>
      </c>
      <c r="F47" s="15">
        <v>1430000</v>
      </c>
      <c r="G47" s="15">
        <f t="shared" si="0"/>
        <v>0</v>
      </c>
      <c r="H47" s="15">
        <f t="shared" si="1"/>
        <v>100</v>
      </c>
      <c r="I47" s="15">
        <f t="shared" si="2"/>
        <v>35.54561272682078</v>
      </c>
    </row>
    <row r="48" spans="1:9" ht="12.75" customHeight="1">
      <c r="A48" s="13" t="s">
        <v>81</v>
      </c>
      <c r="B48" s="13" t="s">
        <v>5</v>
      </c>
      <c r="C48" s="14" t="s">
        <v>82</v>
      </c>
      <c r="D48" s="15">
        <f>D49+D50+D51</f>
        <v>7784615</v>
      </c>
      <c r="E48" s="15">
        <f>E49+E50+E51</f>
        <v>7112392</v>
      </c>
      <c r="F48" s="15">
        <f>F49+F50+F51</f>
        <v>377661.79</v>
      </c>
      <c r="G48" s="15">
        <f t="shared" si="0"/>
        <v>-6734730.21</v>
      </c>
      <c r="H48" s="15">
        <f t="shared" si="1"/>
        <v>5.30991247389064</v>
      </c>
      <c r="I48" s="15">
        <f t="shared" si="2"/>
        <v>4.85138687012781</v>
      </c>
    </row>
    <row r="49" spans="1:9" ht="35.25" customHeight="1">
      <c r="A49" s="13" t="s">
        <v>83</v>
      </c>
      <c r="B49" s="13" t="s">
        <v>5</v>
      </c>
      <c r="C49" s="14" t="s">
        <v>84</v>
      </c>
      <c r="D49" s="15">
        <v>98410</v>
      </c>
      <c r="E49" s="15">
        <v>98410</v>
      </c>
      <c r="F49" s="15">
        <v>98410</v>
      </c>
      <c r="G49" s="15">
        <f t="shared" si="0"/>
        <v>0</v>
      </c>
      <c r="H49" s="15">
        <f t="shared" si="1"/>
        <v>100</v>
      </c>
      <c r="I49" s="15">
        <f t="shared" si="2"/>
        <v>100</v>
      </c>
    </row>
    <row r="50" spans="1:9" ht="59.25" customHeight="1">
      <c r="A50" s="13" t="s">
        <v>85</v>
      </c>
      <c r="B50" s="13" t="s">
        <v>5</v>
      </c>
      <c r="C50" s="14" t="s">
        <v>86</v>
      </c>
      <c r="D50" s="15">
        <v>7536005</v>
      </c>
      <c r="E50" s="15">
        <v>7013982</v>
      </c>
      <c r="F50" s="15">
        <v>279251.79</v>
      </c>
      <c r="G50" s="15">
        <f t="shared" si="0"/>
        <v>-6734730.21</v>
      </c>
      <c r="H50" s="15">
        <f t="shared" si="1"/>
        <v>3.9813588058823077</v>
      </c>
      <c r="I50" s="15">
        <f t="shared" si="2"/>
        <v>3.7055680032059426</v>
      </c>
    </row>
    <row r="51" spans="1:9" ht="33.75" customHeight="1">
      <c r="A51" s="13" t="s">
        <v>87</v>
      </c>
      <c r="B51" s="13" t="s">
        <v>5</v>
      </c>
      <c r="C51" s="14" t="s">
        <v>88</v>
      </c>
      <c r="D51" s="15">
        <v>150200</v>
      </c>
      <c r="E51" s="15"/>
      <c r="F51" s="15"/>
      <c r="G51" s="15">
        <f t="shared" si="0"/>
        <v>0</v>
      </c>
      <c r="H51" s="15"/>
      <c r="I51" s="15">
        <f t="shared" si="2"/>
        <v>0</v>
      </c>
    </row>
    <row r="52" spans="1:9" ht="45" customHeight="1">
      <c r="A52" s="13" t="s">
        <v>89</v>
      </c>
      <c r="B52" s="13" t="s">
        <v>5</v>
      </c>
      <c r="C52" s="14" t="s">
        <v>90</v>
      </c>
      <c r="D52" s="15"/>
      <c r="E52" s="15"/>
      <c r="F52" s="15">
        <v>35394.25</v>
      </c>
      <c r="G52" s="15">
        <f t="shared" si="0"/>
        <v>35394.25</v>
      </c>
      <c r="H52" s="15"/>
      <c r="I52" s="15"/>
    </row>
    <row r="53" spans="1:9" ht="46.5" customHeight="1">
      <c r="A53" s="13" t="s">
        <v>91</v>
      </c>
      <c r="B53" s="13" t="s">
        <v>5</v>
      </c>
      <c r="C53" s="14" t="s">
        <v>92</v>
      </c>
      <c r="D53" s="15"/>
      <c r="E53" s="15"/>
      <c r="F53" s="15">
        <v>-35538.83</v>
      </c>
      <c r="G53" s="15">
        <f t="shared" si="0"/>
        <v>-35538.83</v>
      </c>
      <c r="H53" s="15"/>
      <c r="I53" s="15"/>
    </row>
    <row r="54" spans="1:9" ht="12.75" customHeight="1">
      <c r="A54" s="17" t="s">
        <v>93</v>
      </c>
      <c r="B54" s="18"/>
      <c r="C54" s="19" t="s">
        <v>100</v>
      </c>
      <c r="D54" s="20">
        <v>671560435</v>
      </c>
      <c r="E54" s="20">
        <v>148909397.76</v>
      </c>
      <c r="F54" s="20">
        <v>140330972.38</v>
      </c>
      <c r="G54" s="15">
        <f t="shared" si="0"/>
        <v>-8578425.379999995</v>
      </c>
      <c r="H54" s="15">
        <f t="shared" si="1"/>
        <v>94.23916454633307</v>
      </c>
      <c r="I54" s="15">
        <f t="shared" si="2"/>
        <v>20.89625371989045</v>
      </c>
    </row>
    <row r="56" spans="4:7" ht="12.75" customHeight="1">
      <c r="D56" s="2">
        <f>D10+D35+D36+D37+D38+D40+D41+D42+D43+D44+D45+D46+D47+D49+D50+D51+D52+D53</f>
        <v>671560435</v>
      </c>
      <c r="E56" s="2">
        <f>E10+E35+E36+E37+E38+E40+E41+E42+E43+E44+E45+E46+E47+E49+E50+E51+E52+E53</f>
        <v>148909397.76</v>
      </c>
      <c r="F56" s="2">
        <f>F10+F35+F36+F37+F38+F40+F41+F42+F43+F44+F45+F46+F47+F49+F50+F51+F52+F53</f>
        <v>140330972.37999997</v>
      </c>
      <c r="G56" s="2">
        <f>G10+G35+G36+G37+G38+G40+G41+G42+G43+G44+G45+G46+G47+G49+G50+G51+G52+G53</f>
        <v>-8578425.380000005</v>
      </c>
    </row>
  </sheetData>
  <sheetProtection/>
  <mergeCells count="1">
    <mergeCell ref="A7:K7"/>
  </mergeCells>
  <printOptions/>
  <pageMargins left="0.2" right="0.19" top="0.28" bottom="0.38" header="0.16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SavvaLN</cp:lastModifiedBy>
  <cp:lastPrinted>2011-05-10T09:37:45Z</cp:lastPrinted>
  <dcterms:created xsi:type="dcterms:W3CDTF">2011-04-22T10:13:19Z</dcterms:created>
  <dcterms:modified xsi:type="dcterms:W3CDTF">2011-05-10T09:37:49Z</dcterms:modified>
  <cp:category/>
  <cp:version/>
  <cp:contentType/>
  <cp:contentStatus/>
</cp:coreProperties>
</file>