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на27 10 11 Коллегия (2)" sheetId="1" r:id="rId1"/>
  </sheets>
  <definedNames>
    <definedName name="_Otchet_Period_Source__AT_ObjectName" localSheetId="0">'на27 10 11 Коллегия (2)'!#REF!</definedName>
    <definedName name="_Otchet_Period_Source__AT_ObjectName">#REF!</definedName>
    <definedName name="_PBuh_">#REF!</definedName>
    <definedName name="_PBuhN_">#REF!</definedName>
    <definedName name="_Period_" localSheetId="0">'на27 10 11 Коллегия (2)'!$L$5</definedName>
    <definedName name="_Period_">#REF!</definedName>
    <definedName name="_PRuk_">#REF!</definedName>
    <definedName name="_PRukN_">#REF!</definedName>
    <definedName name="_RDate_" localSheetId="0">'на27 10 11 Коллегия (2)'!#REF!</definedName>
    <definedName name="_RDate_">#REF!</definedName>
    <definedName name="_СпрОКАТО_" localSheetId="0">'на27 10 11 Коллегия (2)'!#REF!</definedName>
    <definedName name="_СпрОКАТО_">#REF!</definedName>
    <definedName name="_СпрОКПО_" localSheetId="0">'на27 10 11 Коллегия (2)'!#REF!</definedName>
    <definedName name="_СпрОКПО_">#REF!</definedName>
    <definedName name="total2">#REF!</definedName>
    <definedName name="_xlnm.Print_Titles" localSheetId="0">'на27 10 11 Коллегия (2)'!$8:$9</definedName>
    <definedName name="_xlnm.Print_Area" localSheetId="0">'на27 10 11 Коллегия (2)'!$A$1:$AB$99</definedName>
  </definedNames>
  <calcPr fullCalcOnLoad="1"/>
</workbook>
</file>

<file path=xl/sharedStrings.xml><?xml version="1.0" encoding="utf-8"?>
<sst xmlns="http://schemas.openxmlformats.org/spreadsheetml/2006/main" count="206" uniqueCount="206">
  <si>
    <t>ШТРАФЫ, САНКЦИИ, ВОЗМЕЩЕНИЕ УЩЕРБА</t>
  </si>
  <si>
    <t>000 1 16 00000 00 0000 000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</si>
  <si>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</si>
  <si>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</si>
  <si>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</si>
  <si>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</si>
  <si>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</si>
  <si>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</si>
  <si>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</si>
  <si>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</si>
  <si>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</si>
  <si>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000 1 17 02000 00 0000 180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</si>
  <si>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поселений (по обязательствам, возникшим до 1 января 2008 года)</t>
  </si>
  <si>
    <t>000 1 17 02000 10 0000 180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</si>
  <si>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</si>
  <si>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</si>
  <si>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</si>
  <si>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</si>
  <si>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</si>
  <si>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</si>
  <si>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</si>
  <si>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</si>
  <si>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</si>
  <si>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</si>
  <si>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</si>
  <si>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</si>
  <si>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</si>
  <si>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000 2 02 02024 00 0000 151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</si>
  <si>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</si>
  <si>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</si>
  <si>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</si>
  <si>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</si>
  <si>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</si>
  <si>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</si>
  <si>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на бюджетные инвестиции для модернизации объектов коммунальной инфраструктуры</t>
  </si>
  <si>
    <t>000 2 02 02078 00 0000 151</t>
  </si>
  <si>
    <t>Субсидии бюджетам поселений на бюджетные инвестиции для модернизации объектов коммунальной инфраструктуры</t>
  </si>
  <si>
    <t>000 2 02 02078 10 0000 151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</si>
  <si>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</si>
  <si>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000 2 02 02079 00 0000 151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</si>
  <si>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</si>
  <si>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000 2 02 02079 10 0000 151</t>
  </si>
  <si>
    <t>000 2 02 02088 00 0000 151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</si>
  <si>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</si>
  <si>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</si>
  <si>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000 2 02 02088 10 0002 151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</si>
  <si>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</si>
  <si>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</si>
  <si>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</si>
  <si>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</si>
  <si>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</si>
  <si>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</si>
  <si>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</si>
  <si>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</si>
  <si>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</si>
  <si>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</si>
  <si>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</si>
  <si>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</si>
  <si>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</si>
  <si>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</si>
  <si>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</si>
  <si>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</si>
  <si>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</si>
  <si>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</si>
  <si>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</si>
  <si>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</si>
  <si>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</si>
  <si>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</si>
  <si>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</si>
  <si>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</si>
  <si>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</si>
  <si>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</si>
  <si>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</si>
  <si>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</si>
  <si>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</si>
  <si>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</si>
  <si>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</si>
  <si>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</si>
  <si>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</si>
  <si>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</si>
  <si>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</si>
  <si>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</si>
  <si>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</si>
  <si>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</si>
  <si>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</si>
  <si>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</si>
  <si>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</si>
  <si>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</si>
  <si>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000 2 02 04012 05 0000 151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</si>
  <si>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</si>
  <si>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</si>
  <si>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</si>
  <si>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</si>
  <si>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</si>
  <si>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</si>
  <si>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</si>
  <si>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</si>
  <si>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</si>
  <si>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</si>
  <si>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</si>
  <si>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</si>
  <si>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</si>
  <si>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</si>
  <si>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</si>
  <si>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</si>
  <si>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</si>
  <si>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</si>
  <si>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</si>
  <si>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</si>
  <si>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</si>
  <si>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</si>
  <si>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</si>
  <si>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</si>
  <si>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</si>
  <si>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</si>
  <si>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% исполнения годового плана</t>
  </si>
  <si>
    <t>КП- 9 месяцев</t>
  </si>
  <si>
    <t>% исполнения плана 9 месяцев</t>
  </si>
  <si>
    <t>КП- 9 месяцев (формула)</t>
  </si>
  <si>
    <t>Бюджетные назначения 2011  год</t>
  </si>
  <si>
    <t xml:space="preserve"> Наименование показателя</t>
  </si>
  <si>
    <t>Исполнено</t>
  </si>
  <si>
    <t>Код дохода по бюджетной классификации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</si>
  <si>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</si>
  <si>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</si>
  <si>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</si>
  <si>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</si>
  <si>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</si>
  <si>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</si>
  <si>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</si>
  <si>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</si>
  <si>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</si>
  <si>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</si>
  <si>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</si>
  <si>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</si>
  <si>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</si>
  <si>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</si>
  <si>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</si>
  <si>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</si>
  <si>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</si>
  <si>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</si>
  <si>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</si>
  <si>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</si>
  <si>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</si>
  <si>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</si>
  <si>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Единый сельскохозяйственный налог</t>
  </si>
  <si>
    <t>000 1 05 03000 00 0000 110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</si>
  <si>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</si>
  <si>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</si>
  <si>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</si>
  <si>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</si>
  <si>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</si>
  <si>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</si>
  <si>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</si>
  <si>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</si>
  <si>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</si>
  <si>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</si>
  <si>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</si>
  <si>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</si>
  <si>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</si>
  <si>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</si>
  <si>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</si>
  <si>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</si>
  <si>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</si>
  <si>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</si>
  <si>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Приложение 3</t>
  </si>
  <si>
    <t>к Решению коллегии</t>
  </si>
  <si>
    <t>Городищенского муниципального района</t>
  </si>
  <si>
    <t>Исполнение доходов по Городищенскому муниципальному району за 9 месяцев 2011г.</t>
  </si>
  <si>
    <t xml:space="preserve"> в рублях</t>
  </si>
  <si>
    <t>отклонение от плана 9 месяцев 2011г.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</si>
  <si>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</si>
  <si>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</si>
  <si>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</si>
  <si>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</si>
  <si>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</t>
  </si>
  <si>
    <t>ЗАДОЛЖЕННОСТЬ И ПЕРЕРАСЧЕТЫ ПО ОТМЕНЕННЫМ НАЛОГАМ, СБОРАМ И ИНЫМ ОБЯЗАТЕЛЬНЫМ ПЛАТЕЖАМ</t>
  </si>
  <si>
    <t>000 1 09 00000 00 0000 000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</si>
  <si>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</si>
  <si>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</si>
  <si>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</si>
  <si>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</si>
  <si>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от размещения средств бюджетов</t>
  </si>
  <si>
    <t>000 1 11 02000 00 0000 120</t>
  </si>
  <si>
    <t>Проценты, полученные от предоставления бюджетных кредитов внутри страны</t>
  </si>
  <si>
    <t>000 1 11 03000 00 0000 120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</si>
  <si>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</si>
  <si>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</si>
  <si>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</si>
  <si>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000 1 11 05030 00 0000 120</t>
  </si>
  <si>
    <t>000 1 11 09000 00 0000 120</t>
  </si>
  <si>
    <t>ПЛАТЕЖИ ПРИ ПОЛЬЗОВАНИИ ПРИРОДНЫМИ РЕСУРСАМИ</t>
  </si>
  <si>
    <t>000 1 12 00000 00 0000 000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</si>
  <si>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</si>
  <si>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</si>
  <si>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</si>
  <si>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</si>
  <si>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</si>
  <si>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</si>
  <si>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</si>
  <si>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</si>
  <si>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</si>
  <si>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</si>
  <si>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</si>
  <si>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</si>
  <si>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№ 4/14  от 28.10. 2011г.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</si>
</sst>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#,##0.0"/>
  </numFmts>
  <fonts count="5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9"/>
      <name val="Arial Cyr"/>
      <family val="0"/>
    </font>
    <font>
      <sz val="11"/>
      <name val="Arial"/>
      <family val="2"/>
    </font>
    <font>
      <sz val="11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8"/>
      <name val="MS Sans Serif"/>
      <family val="2"/>
    </font>
    <font>
      <b/>
      <sz val="7"/>
      <name val="Arial Narrow"/>
      <family val="2"/>
    </font>
    <font>
      <sz val="12"/>
      <name val="Arial Narrow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left" vertical="center" wrapText="1"/>
    </xf>
    <xf numFmtId="49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right" wrapText="1"/>
    </xf>
    <xf numFmtId="4" fontId="9" fillId="0" borderId="12" xfId="0" applyNumberFormat="1" applyFont="1" applyFill="1" applyBorder="1" applyAlignment="1">
      <alignment horizontal="right"/>
    </xf>
    <xf numFmtId="4" fontId="8" fillId="0" borderId="12" xfId="0" applyNumberFormat="1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 horizontal="centerContinuous"/>
    </xf>
    <xf numFmtId="0" fontId="11" fillId="0" borderId="0" xfId="0" applyFont="1" applyBorder="1" applyAlignment="1">
      <alignment horizontal="center"/>
    </xf>
    <xf numFmtId="4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49" fontId="13" fillId="0" borderId="14" xfId="0" applyNumberFormat="1" applyFont="1" applyFill="1" applyBorder="1" applyAlignment="1">
      <alignment horizontal="center" vertical="center" wrapText="1"/>
    </xf>
    <xf numFmtId="0" fontId="0" fillId="0" borderId="0" xfId="54" applyFont="1">
      <alignment/>
      <protection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Continuous"/>
    </xf>
    <xf numFmtId="0" fontId="11" fillId="0" borderId="15" xfId="0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1" fillId="0" borderId="0" xfId="0" applyNumberFormat="1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left" vertical="center" wrapText="1"/>
    </xf>
    <xf numFmtId="49" fontId="15" fillId="0" borderId="14" xfId="0" applyNumberFormat="1" applyFont="1" applyBorder="1" applyAlignment="1">
      <alignment horizontal="left" vertical="center" wrapText="1"/>
    </xf>
    <xf numFmtId="4" fontId="16" fillId="0" borderId="14" xfId="0" applyNumberFormat="1" applyFont="1" applyBorder="1" applyAlignment="1">
      <alignment horizontal="center" vertical="center"/>
    </xf>
    <xf numFmtId="0" fontId="7" fillId="0" borderId="0" xfId="54" applyFont="1">
      <alignment/>
      <protection/>
    </xf>
    <xf numFmtId="0" fontId="7" fillId="0" borderId="0" xfId="0" applyFont="1" applyAlignment="1">
      <alignment/>
    </xf>
    <xf numFmtId="0" fontId="17" fillId="0" borderId="14" xfId="0" applyFont="1" applyBorder="1" applyAlignment="1">
      <alignment/>
    </xf>
    <xf numFmtId="49" fontId="17" fillId="0" borderId="14" xfId="0" applyNumberFormat="1" applyFont="1" applyFill="1" applyBorder="1" applyAlignment="1">
      <alignment horizontal="center" vertical="center"/>
    </xf>
    <xf numFmtId="49" fontId="17" fillId="0" borderId="14" xfId="0" applyNumberFormat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4" fontId="18" fillId="0" borderId="14" xfId="0" applyNumberFormat="1" applyFont="1" applyBorder="1" applyAlignment="1">
      <alignment horizontal="left" vertical="center" wrapText="1"/>
    </xf>
    <xf numFmtId="49" fontId="19" fillId="0" borderId="14" xfId="0" applyNumberFormat="1" applyFont="1" applyFill="1" applyBorder="1" applyAlignment="1">
      <alignment horizontal="center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177" fontId="18" fillId="0" borderId="14" xfId="0" applyNumberFormat="1" applyFont="1" applyBorder="1" applyAlignment="1">
      <alignment horizontal="left" vertical="center" wrapText="1"/>
    </xf>
    <xf numFmtId="0" fontId="10" fillId="0" borderId="0" xfId="54" applyFont="1" applyAlignment="1">
      <alignment horizontal="center" vertical="center" wrapText="1"/>
      <protection/>
    </xf>
    <xf numFmtId="0" fontId="12" fillId="0" borderId="0" xfId="0" applyFont="1" applyBorder="1" applyAlignment="1">
      <alignment horizontal="center" wrapText="1"/>
    </xf>
    <xf numFmtId="0" fontId="11" fillId="0" borderId="0" xfId="0" applyFont="1" applyBorder="1" applyAlignment="1">
      <alignment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horizontal="center" vertical="center" wrapText="1"/>
    </xf>
    <xf numFmtId="49" fontId="17" fillId="0" borderId="18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9" fontId="17" fillId="0" borderId="13" xfId="0" applyNumberFormat="1" applyFont="1" applyFill="1" applyBorder="1" applyAlignment="1">
      <alignment horizontal="center" vertical="center" wrapText="1"/>
    </xf>
    <xf numFmtId="49" fontId="17" fillId="0" borderId="14" xfId="0" applyNumberFormat="1" applyFont="1" applyFill="1" applyBorder="1" applyAlignment="1">
      <alignment horizontal="center" vertical="center"/>
    </xf>
    <xf numFmtId="0" fontId="0" fillId="0" borderId="0" xfId="54" applyFont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1"/>
  <sheetViews>
    <sheetView tabSelected="1" zoomScale="90" zoomScaleNormal="90" zoomScalePageLayoutView="0" workbookViewId="0" topLeftCell="A1">
      <pane xSplit="10" ySplit="9" topLeftCell="K37" activePane="bottomRight" state="frozen"/>
      <selection pane="topLeft" activeCell="A1" sqref="A1"/>
      <selection pane="topRight" activeCell="K1" sqref="K1"/>
      <selection pane="bottomLeft" activeCell="A13" sqref="A13"/>
      <selection pane="bottomRight" activeCell="U37" sqref="U36:U37"/>
    </sheetView>
  </sheetViews>
  <sheetFormatPr defaultColWidth="9.00390625" defaultRowHeight="12.75"/>
  <cols>
    <col min="1" max="1" width="30.875" style="0" customWidth="1"/>
    <col min="2" max="2" width="20.125" style="0" hidden="1" customWidth="1"/>
    <col min="3" max="3" width="18.625" style="0" customWidth="1"/>
    <col min="4" max="4" width="16.25390625" style="0" hidden="1" customWidth="1"/>
    <col min="5" max="5" width="12.875" style="0" hidden="1" customWidth="1"/>
    <col min="6" max="6" width="15.25390625" style="0" hidden="1" customWidth="1"/>
    <col min="7" max="7" width="14.25390625" style="0" hidden="1" customWidth="1"/>
    <col min="8" max="8" width="9.375" style="0" hidden="1" customWidth="1"/>
    <col min="9" max="9" width="10.00390625" style="0" hidden="1" customWidth="1"/>
    <col min="10" max="10" width="9.625" style="0" hidden="1" customWidth="1"/>
    <col min="11" max="11" width="11.625" style="0" customWidth="1"/>
    <col min="12" max="12" width="13.875" style="0" hidden="1" customWidth="1"/>
    <col min="13" max="13" width="10.25390625" style="0" hidden="1" customWidth="1"/>
    <col min="14" max="14" width="15.375" style="0" hidden="1" customWidth="1"/>
    <col min="15" max="15" width="11.00390625" style="0" hidden="1" customWidth="1"/>
    <col min="16" max="16" width="17.00390625" style="0" hidden="1" customWidth="1"/>
    <col min="17" max="17" width="15.00390625" style="0" hidden="1" customWidth="1"/>
    <col min="18" max="19" width="9.00390625" style="0" hidden="1" customWidth="1"/>
    <col min="20" max="20" width="9.875" style="0" hidden="1" customWidth="1"/>
    <col min="21" max="21" width="11.125" style="0" customWidth="1"/>
    <col min="22" max="22" width="15.75390625" style="0" hidden="1" customWidth="1"/>
    <col min="23" max="23" width="11.625" style="0" customWidth="1"/>
    <col min="24" max="24" width="16.125" style="0" hidden="1" customWidth="1"/>
    <col min="25" max="25" width="10.375" style="0" hidden="1" customWidth="1"/>
    <col min="26" max="26" width="7.25390625" style="0" customWidth="1"/>
    <col min="27" max="27" width="6.875" style="0" customWidth="1"/>
    <col min="28" max="28" width="10.875" style="0" customWidth="1"/>
  </cols>
  <sheetData>
    <row r="1" spans="1:29" ht="17.25" customHeight="1">
      <c r="A1" s="19"/>
      <c r="B1" s="14"/>
      <c r="C1" s="23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33" t="s">
        <v>165</v>
      </c>
      <c r="X1" s="34"/>
      <c r="Y1" s="34"/>
      <c r="Z1" s="34"/>
      <c r="AA1" s="34"/>
      <c r="AC1" s="22"/>
    </row>
    <row r="2" spans="1:29" ht="21.75" customHeight="1">
      <c r="A2" s="24"/>
      <c r="B2" s="18"/>
      <c r="C2" s="18"/>
      <c r="D2" s="45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14"/>
      <c r="V2" s="14"/>
      <c r="W2" s="33" t="s">
        <v>166</v>
      </c>
      <c r="X2" s="34"/>
      <c r="Y2" s="34"/>
      <c r="Z2" s="34"/>
      <c r="AA2" s="34"/>
      <c r="AC2" s="22"/>
    </row>
    <row r="3" spans="1:29" ht="19.5" thickBot="1">
      <c r="A3" s="14"/>
      <c r="B3" s="18"/>
      <c r="C3" s="18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4"/>
      <c r="V3" s="14"/>
      <c r="W3" s="33" t="s">
        <v>167</v>
      </c>
      <c r="X3" s="34"/>
      <c r="Y3" s="34"/>
      <c r="Z3" s="34"/>
      <c r="AA3" s="34"/>
      <c r="AC3" s="22"/>
    </row>
    <row r="4" spans="1:29" ht="23.25" customHeight="1">
      <c r="A4" s="14"/>
      <c r="B4" s="25"/>
      <c r="C4" s="14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14"/>
      <c r="V4" s="14"/>
      <c r="W4" s="14"/>
      <c r="X4" s="15"/>
      <c r="Y4" s="27"/>
      <c r="Z4" s="54" t="s">
        <v>205</v>
      </c>
      <c r="AC4" s="22"/>
    </row>
    <row r="5" spans="1:28" ht="18.75">
      <c r="A5" s="14"/>
      <c r="B5" s="26"/>
      <c r="C5" s="14"/>
      <c r="D5" s="16"/>
      <c r="E5" s="16"/>
      <c r="F5" s="16"/>
      <c r="G5" s="16"/>
      <c r="H5" s="16"/>
      <c r="I5" s="16"/>
      <c r="J5" s="16"/>
      <c r="K5" s="16"/>
      <c r="L5" s="16"/>
      <c r="M5" s="14"/>
      <c r="N5" s="16"/>
      <c r="O5" s="16"/>
      <c r="P5" s="20"/>
      <c r="Q5" s="20"/>
      <c r="R5" s="20"/>
      <c r="S5" s="26"/>
      <c r="T5" s="26"/>
      <c r="U5" s="26"/>
      <c r="V5" s="26"/>
      <c r="W5" s="14"/>
      <c r="X5" s="28"/>
      <c r="Y5" s="29"/>
      <c r="Z5" s="29"/>
      <c r="AA5" s="29"/>
      <c r="AB5" s="29"/>
    </row>
    <row r="6" spans="1:28" ht="18.75" customHeight="1">
      <c r="A6" s="44" t="s">
        <v>168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</row>
    <row r="7" spans="1:28" ht="18" customHeight="1">
      <c r="A7" s="31" t="s">
        <v>169</v>
      </c>
      <c r="G7" s="30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4"/>
      <c r="Y7" s="14"/>
      <c r="Z7" s="14"/>
      <c r="AA7" s="14"/>
      <c r="AB7" s="13"/>
    </row>
    <row r="8" spans="1:28" ht="1.5" customHeight="1">
      <c r="A8" s="47" t="s">
        <v>120</v>
      </c>
      <c r="B8" s="49" t="s">
        <v>122</v>
      </c>
      <c r="C8" s="50"/>
      <c r="D8" s="35"/>
      <c r="E8" s="35"/>
      <c r="F8" s="35"/>
      <c r="G8" s="35"/>
      <c r="H8" s="35"/>
      <c r="I8" s="35"/>
      <c r="J8" s="35"/>
      <c r="K8" s="35"/>
      <c r="L8" s="35"/>
      <c r="M8" s="35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36"/>
      <c r="AA8" s="36"/>
      <c r="AB8" s="35"/>
    </row>
    <row r="9" spans="1:29" ht="100.5" customHeight="1">
      <c r="A9" s="48"/>
      <c r="B9" s="51"/>
      <c r="C9" s="52"/>
      <c r="D9" s="37" t="s">
        <v>125</v>
      </c>
      <c r="E9" s="37" t="s">
        <v>123</v>
      </c>
      <c r="F9" s="37" t="s">
        <v>126</v>
      </c>
      <c r="G9" s="37" t="s">
        <v>124</v>
      </c>
      <c r="H9" s="37" t="s">
        <v>127</v>
      </c>
      <c r="I9" s="38" t="s">
        <v>128</v>
      </c>
      <c r="J9" s="38" t="s">
        <v>129</v>
      </c>
      <c r="K9" s="40" t="s">
        <v>119</v>
      </c>
      <c r="L9" s="40"/>
      <c r="M9" s="40"/>
      <c r="N9" s="40"/>
      <c r="O9" s="40"/>
      <c r="P9" s="40"/>
      <c r="Q9" s="40"/>
      <c r="R9" s="40"/>
      <c r="S9" s="40"/>
      <c r="T9" s="40"/>
      <c r="U9" s="41" t="s">
        <v>116</v>
      </c>
      <c r="V9" s="41" t="s">
        <v>118</v>
      </c>
      <c r="W9" s="40" t="s">
        <v>121</v>
      </c>
      <c r="X9" s="40" t="s">
        <v>130</v>
      </c>
      <c r="Y9" s="40" t="s">
        <v>131</v>
      </c>
      <c r="Z9" s="40" t="s">
        <v>115</v>
      </c>
      <c r="AA9" s="40" t="s">
        <v>117</v>
      </c>
      <c r="AB9" s="40" t="s">
        <v>170</v>
      </c>
      <c r="AC9" s="21"/>
    </row>
    <row r="10" spans="1:28" s="1" customFormat="1" ht="21.75" customHeight="1">
      <c r="A10" s="30" t="s">
        <v>133</v>
      </c>
      <c r="B10" s="30" t="s">
        <v>134</v>
      </c>
      <c r="C10" s="42" t="str">
        <f aca="true" t="shared" si="0" ref="C10:C41">IF(LEFT(B10,5)="000 8","X",B10)</f>
        <v>X</v>
      </c>
      <c r="D10" s="30">
        <v>969457116.67</v>
      </c>
      <c r="E10" s="30"/>
      <c r="F10" s="30">
        <v>969457116.67</v>
      </c>
      <c r="G10" s="30">
        <v>16486257.82</v>
      </c>
      <c r="H10" s="30"/>
      <c r="I10" s="30"/>
      <c r="J10" s="30"/>
      <c r="K10" s="39">
        <v>729234428.82</v>
      </c>
      <c r="L10" s="39">
        <v>256708945.67</v>
      </c>
      <c r="M10" s="39"/>
      <c r="N10" s="39">
        <v>638047189.73</v>
      </c>
      <c r="O10" s="39"/>
      <c r="P10" s="39">
        <v>638047189.73</v>
      </c>
      <c r="Q10" s="39">
        <v>11156657.87</v>
      </c>
      <c r="R10" s="39"/>
      <c r="S10" s="39"/>
      <c r="T10" s="39"/>
      <c r="U10" s="39">
        <f>U11+U50</f>
        <v>489416413.24</v>
      </c>
      <c r="V10" s="39">
        <f>V11+V50</f>
        <v>489416413.24</v>
      </c>
      <c r="W10" s="39">
        <v>475995452.59</v>
      </c>
      <c r="X10" s="39">
        <v>173208395.01</v>
      </c>
      <c r="Y10" s="39"/>
      <c r="Z10" s="43">
        <f aca="true" t="shared" si="1" ref="Z10:Z25">W10/K10*100</f>
        <v>65.27331044424561</v>
      </c>
      <c r="AA10" s="43">
        <f aca="true" t="shared" si="2" ref="AA10:AA25">W10/U10*100</f>
        <v>97.25776245198817</v>
      </c>
      <c r="AB10" s="39">
        <f aca="true" t="shared" si="3" ref="AB10:AB41">W10-U10</f>
        <v>-13420960.650000036</v>
      </c>
    </row>
    <row r="11" spans="1:28" s="1" customFormat="1" ht="14.25">
      <c r="A11" s="30" t="s">
        <v>135</v>
      </c>
      <c r="B11" s="30" t="s">
        <v>136</v>
      </c>
      <c r="C11" s="42" t="str">
        <f t="shared" si="0"/>
        <v>000 1 00 00000 00 0000 000</v>
      </c>
      <c r="D11" s="30">
        <v>396317773.67</v>
      </c>
      <c r="E11" s="30"/>
      <c r="F11" s="30">
        <v>396317773.67</v>
      </c>
      <c r="G11" s="30"/>
      <c r="H11" s="30"/>
      <c r="I11" s="30"/>
      <c r="J11" s="30"/>
      <c r="K11" s="39">
        <v>272859134</v>
      </c>
      <c r="L11" s="39">
        <v>123458639.67</v>
      </c>
      <c r="M11" s="39"/>
      <c r="N11" s="39">
        <v>278207529.76</v>
      </c>
      <c r="O11" s="39"/>
      <c r="P11" s="39">
        <v>278207529.76</v>
      </c>
      <c r="Q11" s="39"/>
      <c r="R11" s="39"/>
      <c r="S11" s="39"/>
      <c r="T11" s="39"/>
      <c r="U11" s="39">
        <v>205330133.6</v>
      </c>
      <c r="V11" s="39">
        <v>205330133.6</v>
      </c>
      <c r="W11" s="39">
        <v>192510838.39</v>
      </c>
      <c r="X11" s="39">
        <v>85696691.37</v>
      </c>
      <c r="Y11" s="39"/>
      <c r="Z11" s="43">
        <f t="shared" si="1"/>
        <v>70.55319555107874</v>
      </c>
      <c r="AA11" s="43">
        <f t="shared" si="2"/>
        <v>93.75673945891788</v>
      </c>
      <c r="AB11" s="39">
        <f t="shared" si="3"/>
        <v>-12819295.210000008</v>
      </c>
    </row>
    <row r="12" spans="1:28" s="1" customFormat="1" ht="14.25">
      <c r="A12" s="30" t="s">
        <v>137</v>
      </c>
      <c r="B12" s="30" t="s">
        <v>138</v>
      </c>
      <c r="C12" s="42" t="str">
        <f t="shared" si="0"/>
        <v>000 1 01 00000 00 0000 000</v>
      </c>
      <c r="D12" s="30">
        <v>300968768.84</v>
      </c>
      <c r="E12" s="30"/>
      <c r="F12" s="30">
        <v>300968768.84</v>
      </c>
      <c r="G12" s="30"/>
      <c r="H12" s="30"/>
      <c r="I12" s="30"/>
      <c r="J12" s="30"/>
      <c r="K12" s="39">
        <v>217010734</v>
      </c>
      <c r="L12" s="39">
        <v>83958034.84</v>
      </c>
      <c r="M12" s="39"/>
      <c r="N12" s="39">
        <v>212525790.15</v>
      </c>
      <c r="O12" s="39"/>
      <c r="P12" s="39">
        <v>212525790.15</v>
      </c>
      <c r="Q12" s="39"/>
      <c r="R12" s="39"/>
      <c r="S12" s="39"/>
      <c r="T12" s="39"/>
      <c r="U12" s="39">
        <v>161887074</v>
      </c>
      <c r="V12" s="39">
        <v>161887074</v>
      </c>
      <c r="W12" s="39">
        <v>152025196.74</v>
      </c>
      <c r="X12" s="39">
        <v>60500593.41</v>
      </c>
      <c r="Y12" s="39"/>
      <c r="Z12" s="43">
        <f t="shared" si="1"/>
        <v>70.05422908711972</v>
      </c>
      <c r="AA12" s="43">
        <f t="shared" si="2"/>
        <v>93.90817499116699</v>
      </c>
      <c r="AB12" s="39">
        <f t="shared" si="3"/>
        <v>-9861877.25999999</v>
      </c>
    </row>
    <row r="13" spans="1:28" s="1" customFormat="1" ht="14.25">
      <c r="A13" s="30" t="s">
        <v>139</v>
      </c>
      <c r="B13" s="30" t="s">
        <v>140</v>
      </c>
      <c r="C13" s="42" t="str">
        <f t="shared" si="0"/>
        <v>000 1 01 02000 01 0000 110</v>
      </c>
      <c r="D13" s="30">
        <v>300968768.84</v>
      </c>
      <c r="E13" s="30"/>
      <c r="F13" s="30">
        <v>300968768.84</v>
      </c>
      <c r="G13" s="30"/>
      <c r="H13" s="30"/>
      <c r="I13" s="30"/>
      <c r="J13" s="30"/>
      <c r="K13" s="39">
        <v>217010734</v>
      </c>
      <c r="L13" s="39">
        <v>83958034.84</v>
      </c>
      <c r="M13" s="39"/>
      <c r="N13" s="39">
        <v>212525790.15</v>
      </c>
      <c r="O13" s="39"/>
      <c r="P13" s="39">
        <v>212525790.15</v>
      </c>
      <c r="Q13" s="39"/>
      <c r="R13" s="39"/>
      <c r="S13" s="39"/>
      <c r="T13" s="39"/>
      <c r="U13" s="39">
        <v>161887074</v>
      </c>
      <c r="V13" s="39">
        <v>161887074</v>
      </c>
      <c r="W13" s="39">
        <v>152025196.74</v>
      </c>
      <c r="X13" s="39">
        <v>60500593.41</v>
      </c>
      <c r="Y13" s="39"/>
      <c r="Z13" s="43">
        <f t="shared" si="1"/>
        <v>70.05422908711972</v>
      </c>
      <c r="AA13" s="43">
        <f t="shared" si="2"/>
        <v>93.90817499116699</v>
      </c>
      <c r="AB13" s="39">
        <f t="shared" si="3"/>
        <v>-9861877.25999999</v>
      </c>
    </row>
    <row r="14" spans="1:28" s="1" customFormat="1" ht="14.25">
      <c r="A14" s="30" t="s">
        <v>141</v>
      </c>
      <c r="B14" s="30" t="s">
        <v>142</v>
      </c>
      <c r="C14" s="42" t="str">
        <f t="shared" si="0"/>
        <v>000 1 05 00000 00 0000 000</v>
      </c>
      <c r="D14" s="30">
        <v>19384437</v>
      </c>
      <c r="E14" s="30"/>
      <c r="F14" s="30">
        <v>19384437</v>
      </c>
      <c r="G14" s="30"/>
      <c r="H14" s="30"/>
      <c r="I14" s="30"/>
      <c r="J14" s="30"/>
      <c r="K14" s="39">
        <v>17054400</v>
      </c>
      <c r="L14" s="39">
        <v>2330037</v>
      </c>
      <c r="M14" s="39"/>
      <c r="N14" s="39">
        <v>12452337.77</v>
      </c>
      <c r="O14" s="39"/>
      <c r="P14" s="39">
        <v>12452337.77</v>
      </c>
      <c r="Q14" s="39"/>
      <c r="R14" s="39"/>
      <c r="S14" s="39"/>
      <c r="T14" s="39"/>
      <c r="U14" s="39">
        <v>12748216.5</v>
      </c>
      <c r="V14" s="39">
        <v>12748216.5</v>
      </c>
      <c r="W14" s="39">
        <v>11366413.03</v>
      </c>
      <c r="X14" s="39">
        <v>1085924.74</v>
      </c>
      <c r="Y14" s="39"/>
      <c r="Z14" s="43">
        <f t="shared" si="1"/>
        <v>66.6479795829815</v>
      </c>
      <c r="AA14" s="43">
        <f t="shared" si="2"/>
        <v>89.16080951402104</v>
      </c>
      <c r="AB14" s="39">
        <f t="shared" si="3"/>
        <v>-1381803.4700000007</v>
      </c>
    </row>
    <row r="15" spans="1:28" s="1" customFormat="1" ht="22.5">
      <c r="A15" s="30" t="s">
        <v>143</v>
      </c>
      <c r="B15" s="30" t="s">
        <v>144</v>
      </c>
      <c r="C15" s="42" t="str">
        <f t="shared" si="0"/>
        <v>000 1 05 02000 00 0000 110</v>
      </c>
      <c r="D15" s="30">
        <v>14512000</v>
      </c>
      <c r="E15" s="30"/>
      <c r="F15" s="30">
        <v>14512000</v>
      </c>
      <c r="G15" s="30"/>
      <c r="H15" s="30"/>
      <c r="I15" s="30"/>
      <c r="J15" s="30"/>
      <c r="K15" s="39">
        <v>14512000</v>
      </c>
      <c r="L15" s="39"/>
      <c r="M15" s="39"/>
      <c r="N15" s="39">
        <v>10280488.36</v>
      </c>
      <c r="O15" s="39"/>
      <c r="P15" s="39">
        <v>10280488.36</v>
      </c>
      <c r="Q15" s="39"/>
      <c r="R15" s="39"/>
      <c r="S15" s="39"/>
      <c r="T15" s="39"/>
      <c r="U15" s="39">
        <v>10884000</v>
      </c>
      <c r="V15" s="39">
        <v>10884000</v>
      </c>
      <c r="W15" s="39">
        <v>10280488.36</v>
      </c>
      <c r="X15" s="39"/>
      <c r="Y15" s="39"/>
      <c r="Z15" s="43">
        <f t="shared" si="1"/>
        <v>70.84129244762954</v>
      </c>
      <c r="AA15" s="43">
        <f t="shared" si="2"/>
        <v>94.4550565968394</v>
      </c>
      <c r="AB15" s="39">
        <f t="shared" si="3"/>
        <v>-603511.6400000006</v>
      </c>
    </row>
    <row r="16" spans="1:28" s="1" customFormat="1" ht="14.25">
      <c r="A16" s="30" t="s">
        <v>145</v>
      </c>
      <c r="B16" s="30" t="s">
        <v>146</v>
      </c>
      <c r="C16" s="42" t="str">
        <f t="shared" si="0"/>
        <v>000 1 05 03000 00 0000 110</v>
      </c>
      <c r="D16" s="30">
        <v>4872437</v>
      </c>
      <c r="E16" s="30"/>
      <c r="F16" s="30">
        <v>4872437</v>
      </c>
      <c r="G16" s="30"/>
      <c r="H16" s="30"/>
      <c r="I16" s="30"/>
      <c r="J16" s="30"/>
      <c r="K16" s="39">
        <v>2542400</v>
      </c>
      <c r="L16" s="39">
        <v>2330037</v>
      </c>
      <c r="M16" s="39"/>
      <c r="N16" s="39">
        <v>2171849.41</v>
      </c>
      <c r="O16" s="39"/>
      <c r="P16" s="39">
        <v>2171849.41</v>
      </c>
      <c r="Q16" s="39"/>
      <c r="R16" s="39"/>
      <c r="S16" s="39"/>
      <c r="T16" s="39"/>
      <c r="U16" s="39">
        <v>1864216.5</v>
      </c>
      <c r="V16" s="39">
        <v>1864216.5</v>
      </c>
      <c r="W16" s="39">
        <v>1085924.67</v>
      </c>
      <c r="X16" s="39">
        <v>1085924.74</v>
      </c>
      <c r="Y16" s="39"/>
      <c r="Z16" s="43">
        <f t="shared" si="1"/>
        <v>42.71258141913153</v>
      </c>
      <c r="AA16" s="43">
        <f t="shared" si="2"/>
        <v>58.25099552546605</v>
      </c>
      <c r="AB16" s="39">
        <f t="shared" si="3"/>
        <v>-778291.8300000001</v>
      </c>
    </row>
    <row r="17" spans="1:28" s="1" customFormat="1" ht="14.25" hidden="1">
      <c r="A17" s="30" t="s">
        <v>147</v>
      </c>
      <c r="B17" s="30" t="s">
        <v>148</v>
      </c>
      <c r="C17" s="42" t="str">
        <f t="shared" si="0"/>
        <v>000 1 06 00000 00 0000 000</v>
      </c>
      <c r="D17" s="30">
        <v>13593063.33</v>
      </c>
      <c r="E17" s="30"/>
      <c r="F17" s="30">
        <v>13593063.33</v>
      </c>
      <c r="G17" s="30"/>
      <c r="H17" s="30"/>
      <c r="I17" s="30"/>
      <c r="J17" s="30"/>
      <c r="K17" s="39"/>
      <c r="L17" s="39">
        <v>13593063.33</v>
      </c>
      <c r="M17" s="39"/>
      <c r="N17" s="39">
        <v>9989528.74</v>
      </c>
      <c r="O17" s="39"/>
      <c r="P17" s="39">
        <v>9989528.74</v>
      </c>
      <c r="Q17" s="39"/>
      <c r="R17" s="39"/>
      <c r="S17" s="39"/>
      <c r="T17" s="39"/>
      <c r="U17" s="39"/>
      <c r="V17" s="39"/>
      <c r="W17" s="39"/>
      <c r="X17" s="39">
        <v>9989528.74</v>
      </c>
      <c r="Y17" s="39"/>
      <c r="Z17" s="43" t="e">
        <f t="shared" si="1"/>
        <v>#DIV/0!</v>
      </c>
      <c r="AA17" s="43" t="e">
        <f t="shared" si="2"/>
        <v>#DIV/0!</v>
      </c>
      <c r="AB17" s="39">
        <f t="shared" si="3"/>
        <v>0</v>
      </c>
    </row>
    <row r="18" spans="1:28" s="1" customFormat="1" ht="14.25" hidden="1">
      <c r="A18" s="30" t="s">
        <v>149</v>
      </c>
      <c r="B18" s="30" t="s">
        <v>150</v>
      </c>
      <c r="C18" s="42" t="str">
        <f t="shared" si="0"/>
        <v>000 1 06 01000 00 0000 110</v>
      </c>
      <c r="D18" s="30">
        <v>1348543</v>
      </c>
      <c r="E18" s="30"/>
      <c r="F18" s="30">
        <v>1348543</v>
      </c>
      <c r="G18" s="30"/>
      <c r="H18" s="30"/>
      <c r="I18" s="30"/>
      <c r="J18" s="30"/>
      <c r="K18" s="39"/>
      <c r="L18" s="39">
        <v>1348543</v>
      </c>
      <c r="M18" s="39"/>
      <c r="N18" s="39">
        <v>2161041.92</v>
      </c>
      <c r="O18" s="39"/>
      <c r="P18" s="39">
        <v>2161041.92</v>
      </c>
      <c r="Q18" s="39"/>
      <c r="R18" s="39"/>
      <c r="S18" s="39"/>
      <c r="T18" s="39"/>
      <c r="U18" s="39"/>
      <c r="V18" s="39"/>
      <c r="W18" s="39"/>
      <c r="X18" s="39">
        <v>2161041.92</v>
      </c>
      <c r="Y18" s="39"/>
      <c r="Z18" s="43" t="e">
        <f t="shared" si="1"/>
        <v>#DIV/0!</v>
      </c>
      <c r="AA18" s="43" t="e">
        <f t="shared" si="2"/>
        <v>#DIV/0!</v>
      </c>
      <c r="AB18" s="39">
        <f t="shared" si="3"/>
        <v>0</v>
      </c>
    </row>
    <row r="19" spans="1:28" s="1" customFormat="1" ht="33.75" hidden="1">
      <c r="A19" s="30" t="s">
        <v>151</v>
      </c>
      <c r="B19" s="30" t="s">
        <v>152</v>
      </c>
      <c r="C19" s="42" t="str">
        <f t="shared" si="0"/>
        <v>000 1 06 01030 10 0000 110</v>
      </c>
      <c r="D19" s="30">
        <v>1348543</v>
      </c>
      <c r="E19" s="30"/>
      <c r="F19" s="30">
        <v>1348543</v>
      </c>
      <c r="G19" s="30"/>
      <c r="H19" s="30"/>
      <c r="I19" s="30"/>
      <c r="J19" s="30"/>
      <c r="K19" s="39"/>
      <c r="L19" s="39">
        <v>1348543</v>
      </c>
      <c r="M19" s="39"/>
      <c r="N19" s="39">
        <v>2161041.92</v>
      </c>
      <c r="O19" s="39"/>
      <c r="P19" s="39">
        <v>2161041.92</v>
      </c>
      <c r="Q19" s="39"/>
      <c r="R19" s="39"/>
      <c r="S19" s="39"/>
      <c r="T19" s="39"/>
      <c r="U19" s="39"/>
      <c r="V19" s="39"/>
      <c r="W19" s="39"/>
      <c r="X19" s="39">
        <v>2161041.92</v>
      </c>
      <c r="Y19" s="39"/>
      <c r="Z19" s="43" t="e">
        <f t="shared" si="1"/>
        <v>#DIV/0!</v>
      </c>
      <c r="AA19" s="43" t="e">
        <f t="shared" si="2"/>
        <v>#DIV/0!</v>
      </c>
      <c r="AB19" s="39">
        <f t="shared" si="3"/>
        <v>0</v>
      </c>
    </row>
    <row r="20" spans="1:28" s="1" customFormat="1" ht="14.25" hidden="1">
      <c r="A20" s="30" t="s">
        <v>153</v>
      </c>
      <c r="B20" s="30" t="s">
        <v>154</v>
      </c>
      <c r="C20" s="42" t="str">
        <f t="shared" si="0"/>
        <v>000 1 06 06000 00 0000 110</v>
      </c>
      <c r="D20" s="30">
        <v>12244520.33</v>
      </c>
      <c r="E20" s="30"/>
      <c r="F20" s="30">
        <v>12244520.33</v>
      </c>
      <c r="G20" s="30"/>
      <c r="H20" s="30"/>
      <c r="I20" s="30"/>
      <c r="J20" s="30"/>
      <c r="K20" s="39"/>
      <c r="L20" s="39">
        <v>12244520.33</v>
      </c>
      <c r="M20" s="39"/>
      <c r="N20" s="39">
        <v>7828486.82</v>
      </c>
      <c r="O20" s="39"/>
      <c r="P20" s="39">
        <v>7828486.82</v>
      </c>
      <c r="Q20" s="39"/>
      <c r="R20" s="39"/>
      <c r="S20" s="39"/>
      <c r="T20" s="39"/>
      <c r="U20" s="39"/>
      <c r="V20" s="39"/>
      <c r="W20" s="39"/>
      <c r="X20" s="39">
        <v>7828486.82</v>
      </c>
      <c r="Y20" s="39"/>
      <c r="Z20" s="43" t="e">
        <f t="shared" si="1"/>
        <v>#DIV/0!</v>
      </c>
      <c r="AA20" s="43" t="e">
        <f t="shared" si="2"/>
        <v>#DIV/0!</v>
      </c>
      <c r="AB20" s="39">
        <f t="shared" si="3"/>
        <v>0</v>
      </c>
    </row>
    <row r="21" spans="1:28" s="1" customFormat="1" ht="45" hidden="1">
      <c r="A21" s="30" t="s">
        <v>155</v>
      </c>
      <c r="B21" s="30" t="s">
        <v>156</v>
      </c>
      <c r="C21" s="42" t="str">
        <f t="shared" si="0"/>
        <v>000 1 06 06010 00 0000 110</v>
      </c>
      <c r="D21" s="30">
        <v>4275689</v>
      </c>
      <c r="E21" s="30"/>
      <c r="F21" s="30">
        <v>4275689</v>
      </c>
      <c r="G21" s="30"/>
      <c r="H21" s="30"/>
      <c r="I21" s="30"/>
      <c r="J21" s="30"/>
      <c r="K21" s="39"/>
      <c r="L21" s="39">
        <v>4275689</v>
      </c>
      <c r="M21" s="39"/>
      <c r="N21" s="39">
        <v>3691471.58</v>
      </c>
      <c r="O21" s="39"/>
      <c r="P21" s="39">
        <v>3691471.58</v>
      </c>
      <c r="Q21" s="39"/>
      <c r="R21" s="39"/>
      <c r="S21" s="39"/>
      <c r="T21" s="39"/>
      <c r="U21" s="39"/>
      <c r="V21" s="39"/>
      <c r="W21" s="39"/>
      <c r="X21" s="39">
        <v>3691471.58</v>
      </c>
      <c r="Y21" s="39"/>
      <c r="Z21" s="43" t="e">
        <f t="shared" si="1"/>
        <v>#DIV/0!</v>
      </c>
      <c r="AA21" s="43" t="e">
        <f t="shared" si="2"/>
        <v>#DIV/0!</v>
      </c>
      <c r="AB21" s="39">
        <f t="shared" si="3"/>
        <v>0</v>
      </c>
    </row>
    <row r="22" spans="1:28" s="1" customFormat="1" ht="67.5" hidden="1">
      <c r="A22" s="30" t="s">
        <v>157</v>
      </c>
      <c r="B22" s="30" t="s">
        <v>158</v>
      </c>
      <c r="C22" s="42" t="str">
        <f t="shared" si="0"/>
        <v>000 1 06 06013 10 0000 110</v>
      </c>
      <c r="D22" s="30">
        <v>4275689</v>
      </c>
      <c r="E22" s="30"/>
      <c r="F22" s="30">
        <v>4275689</v>
      </c>
      <c r="G22" s="30"/>
      <c r="H22" s="30"/>
      <c r="I22" s="30"/>
      <c r="J22" s="30"/>
      <c r="K22" s="39"/>
      <c r="L22" s="39">
        <v>4275689</v>
      </c>
      <c r="M22" s="39"/>
      <c r="N22" s="39">
        <v>3691471.58</v>
      </c>
      <c r="O22" s="39"/>
      <c r="P22" s="39">
        <v>3691471.58</v>
      </c>
      <c r="Q22" s="39"/>
      <c r="R22" s="39"/>
      <c r="S22" s="39"/>
      <c r="T22" s="39"/>
      <c r="U22" s="39"/>
      <c r="V22" s="39"/>
      <c r="W22" s="39"/>
      <c r="X22" s="39">
        <v>3691471.58</v>
      </c>
      <c r="Y22" s="39"/>
      <c r="Z22" s="43" t="e">
        <f t="shared" si="1"/>
        <v>#DIV/0!</v>
      </c>
      <c r="AA22" s="43" t="e">
        <f t="shared" si="2"/>
        <v>#DIV/0!</v>
      </c>
      <c r="AB22" s="39">
        <f t="shared" si="3"/>
        <v>0</v>
      </c>
    </row>
    <row r="23" spans="1:28" s="1" customFormat="1" ht="45" hidden="1">
      <c r="A23" s="30" t="s">
        <v>159</v>
      </c>
      <c r="B23" s="30" t="s">
        <v>160</v>
      </c>
      <c r="C23" s="42" t="str">
        <f t="shared" si="0"/>
        <v>000 1 06 06020 00 0000 110</v>
      </c>
      <c r="D23" s="30">
        <v>7968831.33</v>
      </c>
      <c r="E23" s="30"/>
      <c r="F23" s="30">
        <v>7968831.33</v>
      </c>
      <c r="G23" s="30"/>
      <c r="H23" s="30"/>
      <c r="I23" s="30"/>
      <c r="J23" s="30"/>
      <c r="K23" s="39"/>
      <c r="L23" s="39">
        <v>7968831.33</v>
      </c>
      <c r="M23" s="39"/>
      <c r="N23" s="39">
        <v>4137015.24</v>
      </c>
      <c r="O23" s="39"/>
      <c r="P23" s="39">
        <v>4137015.24</v>
      </c>
      <c r="Q23" s="39"/>
      <c r="R23" s="39"/>
      <c r="S23" s="39"/>
      <c r="T23" s="39"/>
      <c r="U23" s="39"/>
      <c r="V23" s="39"/>
      <c r="W23" s="39"/>
      <c r="X23" s="39">
        <v>4137015.24</v>
      </c>
      <c r="Y23" s="39"/>
      <c r="Z23" s="43" t="e">
        <f t="shared" si="1"/>
        <v>#DIV/0!</v>
      </c>
      <c r="AA23" s="43" t="e">
        <f t="shared" si="2"/>
        <v>#DIV/0!</v>
      </c>
      <c r="AB23" s="39">
        <f t="shared" si="3"/>
        <v>0</v>
      </c>
    </row>
    <row r="24" spans="1:28" s="1" customFormat="1" ht="67.5" hidden="1">
      <c r="A24" s="30" t="s">
        <v>161</v>
      </c>
      <c r="B24" s="30" t="s">
        <v>162</v>
      </c>
      <c r="C24" s="42" t="str">
        <f t="shared" si="0"/>
        <v>000 1 06 06023 10 0000 110</v>
      </c>
      <c r="D24" s="30">
        <v>7968831.33</v>
      </c>
      <c r="E24" s="30"/>
      <c r="F24" s="30">
        <v>7968831.33</v>
      </c>
      <c r="G24" s="30"/>
      <c r="H24" s="30"/>
      <c r="I24" s="30"/>
      <c r="J24" s="30"/>
      <c r="K24" s="39"/>
      <c r="L24" s="39">
        <v>7968831.33</v>
      </c>
      <c r="M24" s="39"/>
      <c r="N24" s="39">
        <v>4137015.24</v>
      </c>
      <c r="O24" s="39"/>
      <c r="P24" s="39">
        <v>4137015.24</v>
      </c>
      <c r="Q24" s="39"/>
      <c r="R24" s="39"/>
      <c r="S24" s="39"/>
      <c r="T24" s="39"/>
      <c r="U24" s="39"/>
      <c r="V24" s="39"/>
      <c r="W24" s="39"/>
      <c r="X24" s="39">
        <v>4137015.24</v>
      </c>
      <c r="Y24" s="39"/>
      <c r="Z24" s="43" t="e">
        <f t="shared" si="1"/>
        <v>#DIV/0!</v>
      </c>
      <c r="AA24" s="43" t="e">
        <f t="shared" si="2"/>
        <v>#DIV/0!</v>
      </c>
      <c r="AB24" s="39">
        <f t="shared" si="3"/>
        <v>0</v>
      </c>
    </row>
    <row r="25" spans="1:28" s="1" customFormat="1" ht="14.25">
      <c r="A25" s="30" t="s">
        <v>163</v>
      </c>
      <c r="B25" s="30" t="s">
        <v>164</v>
      </c>
      <c r="C25" s="42" t="str">
        <f t="shared" si="0"/>
        <v>000 1 08 00000 00 0000 000</v>
      </c>
      <c r="D25" s="30">
        <v>10569785</v>
      </c>
      <c r="E25" s="30"/>
      <c r="F25" s="30">
        <v>10569785</v>
      </c>
      <c r="G25" s="30"/>
      <c r="H25" s="30"/>
      <c r="I25" s="30"/>
      <c r="J25" s="30"/>
      <c r="K25" s="39">
        <v>9950000</v>
      </c>
      <c r="L25" s="39">
        <v>619785</v>
      </c>
      <c r="M25" s="39"/>
      <c r="N25" s="39">
        <v>6374003.49</v>
      </c>
      <c r="O25" s="39"/>
      <c r="P25" s="39">
        <v>6374003.49</v>
      </c>
      <c r="Q25" s="39"/>
      <c r="R25" s="39"/>
      <c r="S25" s="39"/>
      <c r="T25" s="39"/>
      <c r="U25" s="39">
        <v>6719250</v>
      </c>
      <c r="V25" s="39">
        <v>6719250</v>
      </c>
      <c r="W25" s="39">
        <v>5867970.99</v>
      </c>
      <c r="X25" s="39">
        <v>506032.5</v>
      </c>
      <c r="Y25" s="39"/>
      <c r="Z25" s="43">
        <f t="shared" si="1"/>
        <v>58.97458281407035</v>
      </c>
      <c r="AA25" s="43">
        <f t="shared" si="2"/>
        <v>87.33074360977788</v>
      </c>
      <c r="AB25" s="39">
        <f t="shared" si="3"/>
        <v>-851279.0099999998</v>
      </c>
    </row>
    <row r="26" spans="1:28" s="1" customFormat="1" ht="39" customHeight="1">
      <c r="A26" s="30" t="s">
        <v>176</v>
      </c>
      <c r="B26" s="30" t="s">
        <v>177</v>
      </c>
      <c r="C26" s="42" t="str">
        <f t="shared" si="0"/>
        <v>000 1 09 00000 00 0000 000</v>
      </c>
      <c r="D26" s="30">
        <v>21335.74</v>
      </c>
      <c r="E26" s="30"/>
      <c r="F26" s="30">
        <v>21335.74</v>
      </c>
      <c r="G26" s="30"/>
      <c r="H26" s="30"/>
      <c r="I26" s="30"/>
      <c r="J26" s="30"/>
      <c r="K26" s="39">
        <v>1000</v>
      </c>
      <c r="L26" s="39">
        <v>20335.74</v>
      </c>
      <c r="M26" s="39"/>
      <c r="N26" s="39">
        <v>11989.35</v>
      </c>
      <c r="O26" s="39"/>
      <c r="P26" s="39">
        <v>11989.35</v>
      </c>
      <c r="Q26" s="39"/>
      <c r="R26" s="39"/>
      <c r="S26" s="39"/>
      <c r="T26" s="39"/>
      <c r="U26" s="39">
        <v>750</v>
      </c>
      <c r="V26" s="39">
        <v>750</v>
      </c>
      <c r="W26" s="39">
        <v>-28051.3</v>
      </c>
      <c r="X26" s="39">
        <v>40040.65</v>
      </c>
      <c r="Y26" s="39"/>
      <c r="Z26" s="43"/>
      <c r="AA26" s="43"/>
      <c r="AB26" s="39">
        <f t="shared" si="3"/>
        <v>-28801.3</v>
      </c>
    </row>
    <row r="27" spans="1:28" s="1" customFormat="1" ht="44.25" customHeight="1">
      <c r="A27" s="30" t="s">
        <v>178</v>
      </c>
      <c r="B27" s="30" t="s">
        <v>179</v>
      </c>
      <c r="C27" s="42" t="str">
        <f t="shared" si="0"/>
        <v>000 1 11 00000 00 0000 000</v>
      </c>
      <c r="D27" s="30">
        <v>30236525</v>
      </c>
      <c r="E27" s="30"/>
      <c r="F27" s="30">
        <v>30236525</v>
      </c>
      <c r="G27" s="30"/>
      <c r="H27" s="30"/>
      <c r="I27" s="30"/>
      <c r="J27" s="30"/>
      <c r="K27" s="39">
        <v>12608500</v>
      </c>
      <c r="L27" s="39">
        <v>17628025</v>
      </c>
      <c r="M27" s="39"/>
      <c r="N27" s="39">
        <v>17743313.47</v>
      </c>
      <c r="O27" s="39"/>
      <c r="P27" s="39">
        <v>17743313.47</v>
      </c>
      <c r="Q27" s="39"/>
      <c r="R27" s="39"/>
      <c r="S27" s="39"/>
      <c r="T27" s="39"/>
      <c r="U27" s="39">
        <v>9542245.6</v>
      </c>
      <c r="V27" s="39">
        <v>9542245.6</v>
      </c>
      <c r="W27" s="39">
        <v>9874016.62</v>
      </c>
      <c r="X27" s="39">
        <v>7869296.85</v>
      </c>
      <c r="Y27" s="39"/>
      <c r="Z27" s="43">
        <f aca="true" t="shared" si="4" ref="Z27:Z43">W27/K27*100</f>
        <v>78.31238148867826</v>
      </c>
      <c r="AA27" s="43">
        <f aca="true" t="shared" si="5" ref="AA27:AA43">W27/U27*100</f>
        <v>103.47686523599853</v>
      </c>
      <c r="AB27" s="39">
        <f t="shared" si="3"/>
        <v>331771.01999999955</v>
      </c>
    </row>
    <row r="28" spans="1:28" s="1" customFormat="1" ht="75" customHeight="1">
      <c r="A28" s="30" t="s">
        <v>180</v>
      </c>
      <c r="B28" s="30" t="s">
        <v>181</v>
      </c>
      <c r="C28" s="42" t="str">
        <f t="shared" si="0"/>
        <v>000 1 11 01000 00 0000 120</v>
      </c>
      <c r="D28" s="30">
        <v>1500</v>
      </c>
      <c r="E28" s="30"/>
      <c r="F28" s="30">
        <v>1500</v>
      </c>
      <c r="G28" s="30"/>
      <c r="H28" s="30"/>
      <c r="I28" s="30"/>
      <c r="J28" s="30"/>
      <c r="K28" s="39">
        <v>1500</v>
      </c>
      <c r="L28" s="39"/>
      <c r="M28" s="39"/>
      <c r="N28" s="39">
        <v>14155.2</v>
      </c>
      <c r="O28" s="39"/>
      <c r="P28" s="39">
        <v>14155.2</v>
      </c>
      <c r="Q28" s="39"/>
      <c r="R28" s="39"/>
      <c r="S28" s="39"/>
      <c r="T28" s="39"/>
      <c r="U28" s="39">
        <v>7827.6</v>
      </c>
      <c r="V28" s="39">
        <v>7827.6</v>
      </c>
      <c r="W28" s="39">
        <v>14155.2</v>
      </c>
      <c r="X28" s="39"/>
      <c r="Y28" s="39"/>
      <c r="Z28" s="43">
        <f t="shared" si="4"/>
        <v>943.68</v>
      </c>
      <c r="AA28" s="43">
        <f t="shared" si="5"/>
        <v>180.83703817261997</v>
      </c>
      <c r="AB28" s="39">
        <f t="shared" si="3"/>
        <v>6327.6</v>
      </c>
    </row>
    <row r="29" spans="1:28" s="1" customFormat="1" ht="22.5" customHeight="1">
      <c r="A29" s="30" t="s">
        <v>182</v>
      </c>
      <c r="B29" s="30" t="s">
        <v>183</v>
      </c>
      <c r="C29" s="42" t="str">
        <f t="shared" si="0"/>
        <v>000 1 11 02000 00 0000 120</v>
      </c>
      <c r="D29" s="30">
        <v>1000</v>
      </c>
      <c r="E29" s="30"/>
      <c r="F29" s="30">
        <v>1000</v>
      </c>
      <c r="G29" s="30"/>
      <c r="H29" s="30"/>
      <c r="I29" s="30"/>
      <c r="J29" s="30"/>
      <c r="K29" s="39">
        <v>1000</v>
      </c>
      <c r="L29" s="39"/>
      <c r="M29" s="39"/>
      <c r="N29" s="39">
        <v>97512.99</v>
      </c>
      <c r="O29" s="39"/>
      <c r="P29" s="39">
        <v>97512.99</v>
      </c>
      <c r="Q29" s="39"/>
      <c r="R29" s="39"/>
      <c r="S29" s="39"/>
      <c r="T29" s="39"/>
      <c r="U29" s="39">
        <v>50250</v>
      </c>
      <c r="V29" s="39">
        <v>50250</v>
      </c>
      <c r="W29" s="39">
        <v>97512.99</v>
      </c>
      <c r="X29" s="39"/>
      <c r="Y29" s="39"/>
      <c r="Z29" s="43"/>
      <c r="AA29" s="43">
        <f t="shared" si="5"/>
        <v>194.05570149253734</v>
      </c>
      <c r="AB29" s="39">
        <f t="shared" si="3"/>
        <v>47262.990000000005</v>
      </c>
    </row>
    <row r="30" spans="1:28" s="1" customFormat="1" ht="30.75" customHeight="1">
      <c r="A30" s="30" t="s">
        <v>184</v>
      </c>
      <c r="B30" s="30" t="s">
        <v>185</v>
      </c>
      <c r="C30" s="42" t="str">
        <f t="shared" si="0"/>
        <v>000 1 11 03000 00 0000 120</v>
      </c>
      <c r="D30" s="30">
        <v>1000</v>
      </c>
      <c r="E30" s="30"/>
      <c r="F30" s="30">
        <v>1000</v>
      </c>
      <c r="G30" s="30"/>
      <c r="H30" s="30"/>
      <c r="I30" s="30"/>
      <c r="J30" s="30"/>
      <c r="K30" s="39">
        <v>1000</v>
      </c>
      <c r="L30" s="39"/>
      <c r="M30" s="39"/>
      <c r="N30" s="39">
        <v>2898.29</v>
      </c>
      <c r="O30" s="39"/>
      <c r="P30" s="39">
        <v>2898.29</v>
      </c>
      <c r="Q30" s="39"/>
      <c r="R30" s="39"/>
      <c r="S30" s="39"/>
      <c r="T30" s="39"/>
      <c r="U30" s="39">
        <v>1168</v>
      </c>
      <c r="V30" s="39">
        <v>1168</v>
      </c>
      <c r="W30" s="39">
        <v>2898.29</v>
      </c>
      <c r="X30" s="39"/>
      <c r="Y30" s="39"/>
      <c r="Z30" s="43">
        <f t="shared" si="4"/>
        <v>289.829</v>
      </c>
      <c r="AA30" s="43">
        <f t="shared" si="5"/>
        <v>248.14126712328766</v>
      </c>
      <c r="AB30" s="39">
        <f t="shared" si="3"/>
        <v>1730.29</v>
      </c>
    </row>
    <row r="31" spans="1:28" s="1" customFormat="1" ht="79.5" customHeight="1">
      <c r="A31" s="30" t="s">
        <v>175</v>
      </c>
      <c r="B31" s="30" t="s">
        <v>186</v>
      </c>
      <c r="C31" s="42" t="str">
        <f t="shared" si="0"/>
        <v>000 1 11 05000 00 0000 120</v>
      </c>
      <c r="D31" s="30">
        <v>23282945</v>
      </c>
      <c r="E31" s="30"/>
      <c r="F31" s="30">
        <v>23282945</v>
      </c>
      <c r="G31" s="30"/>
      <c r="H31" s="30"/>
      <c r="I31" s="30"/>
      <c r="J31" s="30"/>
      <c r="K31" s="39">
        <v>11105000</v>
      </c>
      <c r="L31" s="39">
        <v>12177945</v>
      </c>
      <c r="M31" s="39"/>
      <c r="N31" s="39">
        <v>15450495.95</v>
      </c>
      <c r="O31" s="39"/>
      <c r="P31" s="39">
        <v>15450495.95</v>
      </c>
      <c r="Q31" s="39"/>
      <c r="R31" s="39"/>
      <c r="S31" s="39"/>
      <c r="T31" s="39"/>
      <c r="U31" s="39">
        <v>8158000</v>
      </c>
      <c r="V31" s="39">
        <v>8158000</v>
      </c>
      <c r="W31" s="39">
        <v>8033637.34</v>
      </c>
      <c r="X31" s="39">
        <v>7416858.61</v>
      </c>
      <c r="Y31" s="39"/>
      <c r="Z31" s="43">
        <f t="shared" si="4"/>
        <v>72.34252444844664</v>
      </c>
      <c r="AA31" s="43">
        <f t="shared" si="5"/>
        <v>98.47557416033341</v>
      </c>
      <c r="AB31" s="39">
        <f t="shared" si="3"/>
        <v>-124362.66000000015</v>
      </c>
    </row>
    <row r="32" spans="1:28" s="1" customFormat="1" ht="66.75" customHeight="1">
      <c r="A32" s="30" t="s">
        <v>187</v>
      </c>
      <c r="B32" s="30" t="s">
        <v>188</v>
      </c>
      <c r="C32" s="42" t="str">
        <f t="shared" si="0"/>
        <v>000 1 11 05010 00 0000 120</v>
      </c>
      <c r="D32" s="30">
        <v>20752741</v>
      </c>
      <c r="E32" s="30"/>
      <c r="F32" s="30">
        <v>20752741</v>
      </c>
      <c r="G32" s="30"/>
      <c r="H32" s="30"/>
      <c r="I32" s="30"/>
      <c r="J32" s="30"/>
      <c r="K32" s="39">
        <v>9805000</v>
      </c>
      <c r="L32" s="39">
        <v>10947741</v>
      </c>
      <c r="M32" s="39"/>
      <c r="N32" s="39">
        <v>13356565.23</v>
      </c>
      <c r="O32" s="39"/>
      <c r="P32" s="39">
        <v>13356565.23</v>
      </c>
      <c r="Q32" s="39"/>
      <c r="R32" s="39"/>
      <c r="S32" s="39"/>
      <c r="T32" s="39"/>
      <c r="U32" s="39">
        <v>7136000</v>
      </c>
      <c r="V32" s="39">
        <v>7136000</v>
      </c>
      <c r="W32" s="39">
        <v>6678283.83</v>
      </c>
      <c r="X32" s="39">
        <v>6678281.4</v>
      </c>
      <c r="Y32" s="39"/>
      <c r="Z32" s="43">
        <f t="shared" si="4"/>
        <v>68.11100285568588</v>
      </c>
      <c r="AA32" s="43">
        <f t="shared" si="5"/>
        <v>93.58581600336323</v>
      </c>
      <c r="AB32" s="39">
        <f t="shared" si="3"/>
        <v>-457716.1699999999</v>
      </c>
    </row>
    <row r="33" spans="1:28" s="1" customFormat="1" ht="74.25" customHeight="1">
      <c r="A33" s="30" t="s">
        <v>171</v>
      </c>
      <c r="B33" s="30" t="s">
        <v>189</v>
      </c>
      <c r="C33" s="42" t="str">
        <f t="shared" si="0"/>
        <v>000 1 11 05030 00 0000 120</v>
      </c>
      <c r="D33" s="30">
        <v>2423629</v>
      </c>
      <c r="E33" s="30"/>
      <c r="F33" s="30">
        <v>2423629</v>
      </c>
      <c r="G33" s="30"/>
      <c r="H33" s="30"/>
      <c r="I33" s="30"/>
      <c r="J33" s="30"/>
      <c r="K33" s="39">
        <v>1300000</v>
      </c>
      <c r="L33" s="39">
        <v>1123629</v>
      </c>
      <c r="M33" s="39"/>
      <c r="N33" s="39">
        <v>2078843.72</v>
      </c>
      <c r="O33" s="39"/>
      <c r="P33" s="39">
        <v>2078843.72</v>
      </c>
      <c r="Q33" s="39"/>
      <c r="R33" s="39"/>
      <c r="S33" s="39"/>
      <c r="T33" s="39"/>
      <c r="U33" s="39">
        <v>1022000</v>
      </c>
      <c r="V33" s="39">
        <v>1022000</v>
      </c>
      <c r="W33" s="39">
        <v>1355353.51</v>
      </c>
      <c r="X33" s="39">
        <v>723490.21</v>
      </c>
      <c r="Y33" s="39"/>
      <c r="Z33" s="43">
        <f t="shared" si="4"/>
        <v>104.25796230769231</v>
      </c>
      <c r="AA33" s="43">
        <f t="shared" si="5"/>
        <v>132.6177602739726</v>
      </c>
      <c r="AB33" s="39">
        <f t="shared" si="3"/>
        <v>333353.51</v>
      </c>
    </row>
    <row r="34" spans="1:28" s="1" customFormat="1" ht="81" customHeight="1">
      <c r="A34" s="30" t="s">
        <v>172</v>
      </c>
      <c r="B34" s="30" t="s">
        <v>190</v>
      </c>
      <c r="C34" s="42" t="str">
        <f t="shared" si="0"/>
        <v>000 1 11 09000 00 0000 120</v>
      </c>
      <c r="D34" s="30">
        <v>6950080</v>
      </c>
      <c r="E34" s="30"/>
      <c r="F34" s="30">
        <v>6950080</v>
      </c>
      <c r="G34" s="30"/>
      <c r="H34" s="30"/>
      <c r="I34" s="30"/>
      <c r="J34" s="30"/>
      <c r="K34" s="39">
        <v>1500000</v>
      </c>
      <c r="L34" s="39">
        <v>5450080</v>
      </c>
      <c r="M34" s="39"/>
      <c r="N34" s="39">
        <v>2178251.04</v>
      </c>
      <c r="O34" s="39"/>
      <c r="P34" s="39">
        <v>2178251.04</v>
      </c>
      <c r="Q34" s="39"/>
      <c r="R34" s="39"/>
      <c r="S34" s="39"/>
      <c r="T34" s="39"/>
      <c r="U34" s="39">
        <v>1325000</v>
      </c>
      <c r="V34" s="39">
        <v>1325000</v>
      </c>
      <c r="W34" s="39">
        <v>1725812.8</v>
      </c>
      <c r="X34" s="39">
        <v>452438.24</v>
      </c>
      <c r="Y34" s="39"/>
      <c r="Z34" s="43">
        <f t="shared" si="4"/>
        <v>115.05418666666667</v>
      </c>
      <c r="AA34" s="43">
        <f t="shared" si="5"/>
        <v>130.25002264150945</v>
      </c>
      <c r="AB34" s="39">
        <f t="shared" si="3"/>
        <v>400812.80000000005</v>
      </c>
    </row>
    <row r="35" spans="1:28" s="1" customFormat="1" ht="22.5">
      <c r="A35" s="30" t="s">
        <v>191</v>
      </c>
      <c r="B35" s="30" t="s">
        <v>192</v>
      </c>
      <c r="C35" s="42" t="str">
        <f t="shared" si="0"/>
        <v>000 1 12 00000 00 0000 000</v>
      </c>
      <c r="D35" s="30">
        <v>3770400</v>
      </c>
      <c r="E35" s="30"/>
      <c r="F35" s="30">
        <v>3770400</v>
      </c>
      <c r="G35" s="30"/>
      <c r="H35" s="30"/>
      <c r="I35" s="30"/>
      <c r="J35" s="30"/>
      <c r="K35" s="39">
        <v>3770400</v>
      </c>
      <c r="L35" s="39"/>
      <c r="M35" s="39"/>
      <c r="N35" s="39">
        <v>2933486.56</v>
      </c>
      <c r="O35" s="39"/>
      <c r="P35" s="39">
        <v>2933486.56</v>
      </c>
      <c r="Q35" s="39"/>
      <c r="R35" s="39"/>
      <c r="S35" s="39"/>
      <c r="T35" s="39"/>
      <c r="U35" s="39">
        <v>2791605</v>
      </c>
      <c r="V35" s="39">
        <v>2791605</v>
      </c>
      <c r="W35" s="39">
        <v>2933486.56</v>
      </c>
      <c r="X35" s="39"/>
      <c r="Y35" s="39"/>
      <c r="Z35" s="43">
        <f t="shared" si="4"/>
        <v>77.80305962232123</v>
      </c>
      <c r="AA35" s="43">
        <f t="shared" si="5"/>
        <v>105.08243680606677</v>
      </c>
      <c r="AB35" s="39">
        <f t="shared" si="3"/>
        <v>141881.56000000006</v>
      </c>
    </row>
    <row r="36" spans="1:28" s="1" customFormat="1" ht="22.5">
      <c r="A36" s="30" t="s">
        <v>193</v>
      </c>
      <c r="B36" s="30" t="s">
        <v>194</v>
      </c>
      <c r="C36" s="42" t="str">
        <f t="shared" si="0"/>
        <v>000 1 13 00000 00 0000 000</v>
      </c>
      <c r="D36" s="30">
        <v>5453708.16</v>
      </c>
      <c r="E36" s="30"/>
      <c r="F36" s="30">
        <v>5453708.16</v>
      </c>
      <c r="G36" s="30"/>
      <c r="H36" s="30"/>
      <c r="I36" s="30"/>
      <c r="J36" s="30"/>
      <c r="K36" s="39">
        <v>1200000</v>
      </c>
      <c r="L36" s="39">
        <v>4253708.16</v>
      </c>
      <c r="M36" s="39"/>
      <c r="N36" s="39">
        <v>5836122.7</v>
      </c>
      <c r="O36" s="39"/>
      <c r="P36" s="39">
        <v>5836122.7</v>
      </c>
      <c r="Q36" s="39"/>
      <c r="R36" s="39"/>
      <c r="S36" s="39"/>
      <c r="T36" s="39"/>
      <c r="U36" s="39">
        <v>1301750</v>
      </c>
      <c r="V36" s="39">
        <v>1301750</v>
      </c>
      <c r="W36" s="39">
        <v>1579424.05</v>
      </c>
      <c r="X36" s="39">
        <v>4256698.65</v>
      </c>
      <c r="Y36" s="39"/>
      <c r="Z36" s="43">
        <f t="shared" si="4"/>
        <v>131.61867083333334</v>
      </c>
      <c r="AA36" s="43">
        <f t="shared" si="5"/>
        <v>121.33082773189936</v>
      </c>
      <c r="AB36" s="39">
        <f t="shared" si="3"/>
        <v>277674.05000000005</v>
      </c>
    </row>
    <row r="37" spans="1:28" s="1" customFormat="1" ht="22.5">
      <c r="A37" s="30" t="s">
        <v>195</v>
      </c>
      <c r="B37" s="30" t="s">
        <v>196</v>
      </c>
      <c r="C37" s="42" t="str">
        <f t="shared" si="0"/>
        <v>000 1 13 03000 00 0000 130</v>
      </c>
      <c r="D37" s="30">
        <v>5453708.16</v>
      </c>
      <c r="E37" s="30"/>
      <c r="F37" s="30">
        <v>5453708.16</v>
      </c>
      <c r="G37" s="30"/>
      <c r="H37" s="30"/>
      <c r="I37" s="30"/>
      <c r="J37" s="30"/>
      <c r="K37" s="39">
        <v>1200000</v>
      </c>
      <c r="L37" s="39">
        <v>4253708.16</v>
      </c>
      <c r="M37" s="39"/>
      <c r="N37" s="39">
        <v>5836122.7</v>
      </c>
      <c r="O37" s="39"/>
      <c r="P37" s="39">
        <v>5836122.7</v>
      </c>
      <c r="Q37" s="39"/>
      <c r="R37" s="39"/>
      <c r="S37" s="39"/>
      <c r="T37" s="39"/>
      <c r="U37" s="39">
        <v>1301750</v>
      </c>
      <c r="V37" s="39">
        <v>1301750</v>
      </c>
      <c r="W37" s="39">
        <v>1579424.05</v>
      </c>
      <c r="X37" s="39">
        <v>4256698.65</v>
      </c>
      <c r="Y37" s="39"/>
      <c r="Z37" s="43">
        <f t="shared" si="4"/>
        <v>131.61867083333334</v>
      </c>
      <c r="AA37" s="43">
        <f t="shared" si="5"/>
        <v>121.33082773189936</v>
      </c>
      <c r="AB37" s="39">
        <f t="shared" si="3"/>
        <v>277674.05000000005</v>
      </c>
    </row>
    <row r="38" spans="1:28" s="1" customFormat="1" ht="33.75" hidden="1">
      <c r="A38" s="30" t="s">
        <v>197</v>
      </c>
      <c r="B38" s="30" t="s">
        <v>198</v>
      </c>
      <c r="C38" s="42" t="str">
        <f t="shared" si="0"/>
        <v>000 1 13 03050 10 0000 130</v>
      </c>
      <c r="D38" s="30">
        <v>4253708.16</v>
      </c>
      <c r="E38" s="30"/>
      <c r="F38" s="30">
        <v>4253708.16</v>
      </c>
      <c r="G38" s="30"/>
      <c r="H38" s="30"/>
      <c r="I38" s="30"/>
      <c r="J38" s="30"/>
      <c r="K38" s="39"/>
      <c r="L38" s="39">
        <v>4253708.16</v>
      </c>
      <c r="M38" s="39"/>
      <c r="N38" s="39">
        <v>4256698.65</v>
      </c>
      <c r="O38" s="39"/>
      <c r="P38" s="39">
        <v>4256698.65</v>
      </c>
      <c r="Q38" s="39"/>
      <c r="R38" s="39"/>
      <c r="S38" s="39"/>
      <c r="T38" s="39"/>
      <c r="U38" s="39"/>
      <c r="V38" s="39"/>
      <c r="W38" s="39"/>
      <c r="X38" s="39">
        <v>4256698.65</v>
      </c>
      <c r="Y38" s="39"/>
      <c r="Z38" s="43" t="e">
        <f t="shared" si="4"/>
        <v>#DIV/0!</v>
      </c>
      <c r="AA38" s="43" t="e">
        <f t="shared" si="5"/>
        <v>#DIV/0!</v>
      </c>
      <c r="AB38" s="39">
        <f t="shared" si="3"/>
        <v>0</v>
      </c>
    </row>
    <row r="39" spans="1:28" s="1" customFormat="1" ht="25.5" customHeight="1">
      <c r="A39" s="30" t="s">
        <v>199</v>
      </c>
      <c r="B39" s="30" t="s">
        <v>200</v>
      </c>
      <c r="C39" s="42" t="str">
        <f t="shared" si="0"/>
        <v>000 1 14 00000 00 0000 000</v>
      </c>
      <c r="D39" s="30">
        <v>6379280</v>
      </c>
      <c r="E39" s="30"/>
      <c r="F39" s="30">
        <v>6379280</v>
      </c>
      <c r="G39" s="30"/>
      <c r="H39" s="30"/>
      <c r="I39" s="30"/>
      <c r="J39" s="30"/>
      <c r="K39" s="39">
        <v>5434400</v>
      </c>
      <c r="L39" s="39">
        <v>944880</v>
      </c>
      <c r="M39" s="39"/>
      <c r="N39" s="39">
        <v>5569395.94</v>
      </c>
      <c r="O39" s="39"/>
      <c r="P39" s="39">
        <v>5569395.94</v>
      </c>
      <c r="Q39" s="39"/>
      <c r="R39" s="39"/>
      <c r="S39" s="39"/>
      <c r="T39" s="39"/>
      <c r="U39" s="39">
        <v>5966967.5</v>
      </c>
      <c r="V39" s="39">
        <v>5966967.5</v>
      </c>
      <c r="W39" s="39">
        <v>4532071.05</v>
      </c>
      <c r="X39" s="39">
        <v>1037324.89</v>
      </c>
      <c r="Y39" s="39"/>
      <c r="Z39" s="43">
        <f t="shared" si="4"/>
        <v>83.39597839687913</v>
      </c>
      <c r="AA39" s="43">
        <f t="shared" si="5"/>
        <v>75.95266858751954</v>
      </c>
      <c r="AB39" s="39">
        <f t="shared" si="3"/>
        <v>-1434896.4500000002</v>
      </c>
    </row>
    <row r="40" spans="1:28" s="1" customFormat="1" ht="72" customHeight="1">
      <c r="A40" s="30" t="s">
        <v>201</v>
      </c>
      <c r="B40" s="30" t="s">
        <v>202</v>
      </c>
      <c r="C40" s="42" t="str">
        <f t="shared" si="0"/>
        <v>000 1 14 02000 00 0000 000</v>
      </c>
      <c r="D40" s="30">
        <v>4700000</v>
      </c>
      <c r="E40" s="30"/>
      <c r="F40" s="30">
        <v>4700000</v>
      </c>
      <c r="G40" s="30"/>
      <c r="H40" s="30"/>
      <c r="I40" s="30"/>
      <c r="J40" s="30"/>
      <c r="K40" s="39">
        <v>4700000</v>
      </c>
      <c r="L40" s="39"/>
      <c r="M40" s="39"/>
      <c r="N40" s="39">
        <v>3494745.99</v>
      </c>
      <c r="O40" s="39"/>
      <c r="P40" s="39">
        <v>3494745.99</v>
      </c>
      <c r="Q40" s="39"/>
      <c r="R40" s="39"/>
      <c r="S40" s="39"/>
      <c r="T40" s="39"/>
      <c r="U40" s="39">
        <v>5310000</v>
      </c>
      <c r="V40" s="39">
        <v>5310000</v>
      </c>
      <c r="W40" s="39">
        <v>3494745.99</v>
      </c>
      <c r="X40" s="39"/>
      <c r="Y40" s="39"/>
      <c r="Z40" s="43">
        <f t="shared" si="4"/>
        <v>74.35629765957448</v>
      </c>
      <c r="AA40" s="43">
        <f t="shared" si="5"/>
        <v>65.81442542372882</v>
      </c>
      <c r="AB40" s="39">
        <f t="shared" si="3"/>
        <v>-1815254.0099999998</v>
      </c>
    </row>
    <row r="41" spans="1:28" s="1" customFormat="1" ht="51.75" customHeight="1">
      <c r="A41" s="30" t="s">
        <v>203</v>
      </c>
      <c r="B41" s="30" t="s">
        <v>204</v>
      </c>
      <c r="C41" s="42" t="str">
        <f t="shared" si="0"/>
        <v>000 1 14 06000 00 0000 430</v>
      </c>
      <c r="D41" s="30">
        <v>1679280</v>
      </c>
      <c r="E41" s="30"/>
      <c r="F41" s="30">
        <v>1679280</v>
      </c>
      <c r="G41" s="30"/>
      <c r="H41" s="30"/>
      <c r="I41" s="30"/>
      <c r="J41" s="30"/>
      <c r="K41" s="39">
        <v>734400</v>
      </c>
      <c r="L41" s="39">
        <v>944880</v>
      </c>
      <c r="M41" s="39"/>
      <c r="N41" s="39">
        <v>2074649.95</v>
      </c>
      <c r="O41" s="39"/>
      <c r="P41" s="39">
        <v>2074649.95</v>
      </c>
      <c r="Q41" s="39"/>
      <c r="R41" s="39"/>
      <c r="S41" s="39"/>
      <c r="T41" s="39"/>
      <c r="U41" s="39">
        <v>656967.5</v>
      </c>
      <c r="V41" s="39">
        <v>656967.5</v>
      </c>
      <c r="W41" s="39">
        <v>1037325.06</v>
      </c>
      <c r="X41" s="39">
        <v>1037324.89</v>
      </c>
      <c r="Y41" s="39"/>
      <c r="Z41" s="43">
        <f t="shared" si="4"/>
        <v>141.2479656862745</v>
      </c>
      <c r="AA41" s="43">
        <f t="shared" si="5"/>
        <v>157.8959476686442</v>
      </c>
      <c r="AB41" s="39">
        <f t="shared" si="3"/>
        <v>380357.56000000006</v>
      </c>
    </row>
    <row r="42" spans="1:28" s="1" customFormat="1" ht="14.25">
      <c r="A42" s="30" t="s">
        <v>0</v>
      </c>
      <c r="B42" s="30" t="s">
        <v>1</v>
      </c>
      <c r="C42" s="42" t="str">
        <f aca="true" t="shared" si="6" ref="C42:C73">IF(LEFT(B42,5)="000 8","X",B42)</f>
        <v>000 1 16 00000 00 0000 000</v>
      </c>
      <c r="D42" s="30">
        <v>5839700</v>
      </c>
      <c r="E42" s="30"/>
      <c r="F42" s="30">
        <v>5839700</v>
      </c>
      <c r="G42" s="30"/>
      <c r="H42" s="30"/>
      <c r="I42" s="30"/>
      <c r="J42" s="30"/>
      <c r="K42" s="39">
        <v>5829700</v>
      </c>
      <c r="L42" s="39">
        <v>10000</v>
      </c>
      <c r="M42" s="39"/>
      <c r="N42" s="39">
        <v>4417375.11</v>
      </c>
      <c r="O42" s="39"/>
      <c r="P42" s="39">
        <v>4417375.11</v>
      </c>
      <c r="Q42" s="39"/>
      <c r="R42" s="39"/>
      <c r="S42" s="39"/>
      <c r="T42" s="39"/>
      <c r="U42" s="39">
        <v>4372275</v>
      </c>
      <c r="V42" s="39">
        <v>4372275</v>
      </c>
      <c r="W42" s="39">
        <v>4357375.11</v>
      </c>
      <c r="X42" s="39">
        <v>60000</v>
      </c>
      <c r="Y42" s="39"/>
      <c r="Z42" s="43">
        <f t="shared" si="4"/>
        <v>74.74441412079524</v>
      </c>
      <c r="AA42" s="43">
        <f t="shared" si="5"/>
        <v>99.65921882772699</v>
      </c>
      <c r="AB42" s="39">
        <f aca="true" t="shared" si="7" ref="AB42:AB73">W42-U42</f>
        <v>-14899.889999999665</v>
      </c>
    </row>
    <row r="43" spans="1:28" s="1" customFormat="1" ht="33.75" hidden="1">
      <c r="A43" s="30" t="s">
        <v>2</v>
      </c>
      <c r="B43" s="30" t="s">
        <v>3</v>
      </c>
      <c r="C43" s="42" t="str">
        <f t="shared" si="6"/>
        <v>000 1 16 90050 10 0000 140</v>
      </c>
      <c r="D43" s="30">
        <v>10000</v>
      </c>
      <c r="E43" s="30"/>
      <c r="F43" s="30">
        <v>10000</v>
      </c>
      <c r="G43" s="30"/>
      <c r="H43" s="30"/>
      <c r="I43" s="30"/>
      <c r="J43" s="30"/>
      <c r="K43" s="39"/>
      <c r="L43" s="39">
        <v>10000</v>
      </c>
      <c r="M43" s="39"/>
      <c r="N43" s="39">
        <v>30000</v>
      </c>
      <c r="O43" s="39"/>
      <c r="P43" s="39">
        <v>30000</v>
      </c>
      <c r="Q43" s="39"/>
      <c r="R43" s="39"/>
      <c r="S43" s="39"/>
      <c r="T43" s="39"/>
      <c r="U43" s="39"/>
      <c r="V43" s="39"/>
      <c r="W43" s="39"/>
      <c r="X43" s="39">
        <v>30000</v>
      </c>
      <c r="Y43" s="39"/>
      <c r="Z43" s="43" t="e">
        <f t="shared" si="4"/>
        <v>#DIV/0!</v>
      </c>
      <c r="AA43" s="43" t="e">
        <f t="shared" si="5"/>
        <v>#DIV/0!</v>
      </c>
      <c r="AB43" s="39">
        <f t="shared" si="7"/>
        <v>0</v>
      </c>
    </row>
    <row r="44" spans="1:28" s="1" customFormat="1" ht="14.25">
      <c r="A44" s="30" t="s">
        <v>4</v>
      </c>
      <c r="B44" s="30" t="s">
        <v>5</v>
      </c>
      <c r="C44" s="42" t="str">
        <f t="shared" si="6"/>
        <v>000 1 17 00000 00 0000 000</v>
      </c>
      <c r="D44" s="30">
        <v>100770.6</v>
      </c>
      <c r="E44" s="30"/>
      <c r="F44" s="30">
        <v>100770.6</v>
      </c>
      <c r="G44" s="30"/>
      <c r="H44" s="30"/>
      <c r="I44" s="30"/>
      <c r="J44" s="30"/>
      <c r="K44" s="39"/>
      <c r="L44" s="39">
        <v>100770.6</v>
      </c>
      <c r="M44" s="39"/>
      <c r="N44" s="39">
        <v>354186.48</v>
      </c>
      <c r="O44" s="39"/>
      <c r="P44" s="39">
        <v>354186.48</v>
      </c>
      <c r="Q44" s="39"/>
      <c r="R44" s="39"/>
      <c r="S44" s="39"/>
      <c r="T44" s="39"/>
      <c r="U44" s="39"/>
      <c r="V44" s="39"/>
      <c r="W44" s="39">
        <v>2935.54</v>
      </c>
      <c r="X44" s="39">
        <v>351250.94</v>
      </c>
      <c r="Y44" s="39"/>
      <c r="Z44" s="43"/>
      <c r="AA44" s="43"/>
      <c r="AB44" s="39">
        <f t="shared" si="7"/>
        <v>2935.54</v>
      </c>
    </row>
    <row r="45" spans="1:28" s="1" customFormat="1" ht="14.25">
      <c r="A45" s="30" t="s">
        <v>6</v>
      </c>
      <c r="B45" s="30" t="s">
        <v>7</v>
      </c>
      <c r="C45" s="42" t="str">
        <f t="shared" si="6"/>
        <v>000 1 17 01000 00 0000 180</v>
      </c>
      <c r="D45" s="30"/>
      <c r="E45" s="30"/>
      <c r="F45" s="30"/>
      <c r="G45" s="30"/>
      <c r="H45" s="30"/>
      <c r="I45" s="30"/>
      <c r="J45" s="30"/>
      <c r="K45" s="39"/>
      <c r="L45" s="39"/>
      <c r="M45" s="39"/>
      <c r="N45" s="39">
        <v>354186.48</v>
      </c>
      <c r="O45" s="39"/>
      <c r="P45" s="39">
        <v>354186.48</v>
      </c>
      <c r="Q45" s="39"/>
      <c r="R45" s="39"/>
      <c r="S45" s="39"/>
      <c r="T45" s="39"/>
      <c r="U45" s="39"/>
      <c r="V45" s="39"/>
      <c r="W45" s="39">
        <v>2935.54</v>
      </c>
      <c r="X45" s="39">
        <v>351250.94</v>
      </c>
      <c r="Y45" s="39"/>
      <c r="Z45" s="43"/>
      <c r="AA45" s="43"/>
      <c r="AB45" s="39">
        <f t="shared" si="7"/>
        <v>2935.54</v>
      </c>
    </row>
    <row r="46" spans="1:28" s="1" customFormat="1" ht="22.5" hidden="1">
      <c r="A46" s="30" t="s">
        <v>8</v>
      </c>
      <c r="B46" s="30" t="s">
        <v>9</v>
      </c>
      <c r="C46" s="42" t="str">
        <f t="shared" si="6"/>
        <v>000 1 17 01050 10 0000 180</v>
      </c>
      <c r="D46" s="30"/>
      <c r="E46" s="30"/>
      <c r="F46" s="30"/>
      <c r="G46" s="30"/>
      <c r="H46" s="30"/>
      <c r="I46" s="30"/>
      <c r="J46" s="30"/>
      <c r="K46" s="39"/>
      <c r="L46" s="39"/>
      <c r="M46" s="39"/>
      <c r="N46" s="39">
        <v>351250.94</v>
      </c>
      <c r="O46" s="39"/>
      <c r="P46" s="39">
        <v>351250.94</v>
      </c>
      <c r="Q46" s="39"/>
      <c r="R46" s="39"/>
      <c r="S46" s="39"/>
      <c r="T46" s="39"/>
      <c r="U46" s="39"/>
      <c r="V46" s="39"/>
      <c r="W46" s="39"/>
      <c r="X46" s="39">
        <v>351250.94</v>
      </c>
      <c r="Y46" s="39"/>
      <c r="Z46" s="43" t="e">
        <f aca="true" t="shared" si="8" ref="Z46:Z77">W46/K46*100</f>
        <v>#DIV/0!</v>
      </c>
      <c r="AA46" s="43" t="e">
        <f aca="true" t="shared" si="9" ref="AA46:AA90">W46/U46*100</f>
        <v>#DIV/0!</v>
      </c>
      <c r="AB46" s="39">
        <f t="shared" si="7"/>
        <v>0</v>
      </c>
    </row>
    <row r="47" spans="1:28" s="1" customFormat="1" ht="45" hidden="1">
      <c r="A47" s="30" t="s">
        <v>10</v>
      </c>
      <c r="B47" s="30" t="s">
        <v>11</v>
      </c>
      <c r="C47" s="42" t="str">
        <f t="shared" si="6"/>
        <v>000 1 17 02000 00 0000 180</v>
      </c>
      <c r="D47" s="30">
        <v>100770.6</v>
      </c>
      <c r="E47" s="30"/>
      <c r="F47" s="30">
        <v>100770.6</v>
      </c>
      <c r="G47" s="30"/>
      <c r="H47" s="30"/>
      <c r="I47" s="30"/>
      <c r="J47" s="30"/>
      <c r="K47" s="39"/>
      <c r="L47" s="39">
        <v>100770.6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3" t="e">
        <f t="shared" si="8"/>
        <v>#DIV/0!</v>
      </c>
      <c r="AA47" s="43" t="e">
        <f t="shared" si="9"/>
        <v>#DIV/0!</v>
      </c>
      <c r="AB47" s="39">
        <f t="shared" si="7"/>
        <v>0</v>
      </c>
    </row>
    <row r="48" spans="1:28" s="1" customFormat="1" ht="56.25" hidden="1">
      <c r="A48" s="30" t="s">
        <v>12</v>
      </c>
      <c r="B48" s="30" t="s">
        <v>13</v>
      </c>
      <c r="C48" s="42" t="str">
        <f t="shared" si="6"/>
        <v>000 1 17 02000 10 0000 180</v>
      </c>
      <c r="D48" s="30">
        <v>100770.6</v>
      </c>
      <c r="E48" s="30"/>
      <c r="F48" s="30">
        <v>100770.6</v>
      </c>
      <c r="G48" s="30"/>
      <c r="H48" s="30"/>
      <c r="I48" s="30"/>
      <c r="J48" s="30"/>
      <c r="K48" s="39"/>
      <c r="L48" s="39">
        <v>100770.6</v>
      </c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3" t="e">
        <f t="shared" si="8"/>
        <v>#DIV/0!</v>
      </c>
      <c r="AA48" s="43" t="e">
        <f t="shared" si="9"/>
        <v>#DIV/0!</v>
      </c>
      <c r="AB48" s="39">
        <f t="shared" si="7"/>
        <v>0</v>
      </c>
    </row>
    <row r="49" spans="1:28" s="1" customFormat="1" ht="24" customHeight="1">
      <c r="A49" s="30" t="s">
        <v>14</v>
      </c>
      <c r="B49" s="30" t="s">
        <v>15</v>
      </c>
      <c r="C49" s="42" t="str">
        <f t="shared" si="6"/>
        <v>000 2 00 00000 00 0000 000</v>
      </c>
      <c r="D49" s="30">
        <v>573139343</v>
      </c>
      <c r="E49" s="30"/>
      <c r="F49" s="30">
        <v>573139343</v>
      </c>
      <c r="G49" s="30">
        <v>16486257.82</v>
      </c>
      <c r="H49" s="30"/>
      <c r="I49" s="30"/>
      <c r="J49" s="30"/>
      <c r="K49" s="39">
        <v>456375294.82</v>
      </c>
      <c r="L49" s="39">
        <v>133250306</v>
      </c>
      <c r="M49" s="39"/>
      <c r="N49" s="39">
        <v>359839659.97</v>
      </c>
      <c r="O49" s="39"/>
      <c r="P49" s="39">
        <v>359839659.97</v>
      </c>
      <c r="Q49" s="39">
        <v>11156657.87</v>
      </c>
      <c r="R49" s="39"/>
      <c r="S49" s="39"/>
      <c r="T49" s="39"/>
      <c r="U49" s="39">
        <v>284086279.64</v>
      </c>
      <c r="V49" s="39"/>
      <c r="W49" s="39">
        <v>283484614.2</v>
      </c>
      <c r="X49" s="39">
        <v>87511703.64</v>
      </c>
      <c r="Y49" s="39"/>
      <c r="Z49" s="43">
        <f t="shared" si="8"/>
        <v>62.11655569826797</v>
      </c>
      <c r="AA49" s="43">
        <f t="shared" si="9"/>
        <v>99.78821031386576</v>
      </c>
      <c r="AB49" s="39">
        <f t="shared" si="7"/>
        <v>-601665.4399999976</v>
      </c>
    </row>
    <row r="50" spans="1:28" s="1" customFormat="1" ht="25.5" customHeight="1">
      <c r="A50" s="30" t="s">
        <v>16</v>
      </c>
      <c r="B50" s="30" t="s">
        <v>17</v>
      </c>
      <c r="C50" s="42" t="str">
        <f t="shared" si="6"/>
        <v>000 2 02 00000 00 0000 000</v>
      </c>
      <c r="D50" s="30">
        <v>573000493</v>
      </c>
      <c r="E50" s="30"/>
      <c r="F50" s="30">
        <v>573000493</v>
      </c>
      <c r="G50" s="30">
        <v>16486257.82</v>
      </c>
      <c r="H50" s="30"/>
      <c r="I50" s="30"/>
      <c r="J50" s="30"/>
      <c r="K50" s="39">
        <v>456365294.82</v>
      </c>
      <c r="L50" s="39">
        <v>133121456</v>
      </c>
      <c r="M50" s="39"/>
      <c r="N50" s="39">
        <v>360591296.94</v>
      </c>
      <c r="O50" s="39"/>
      <c r="P50" s="39">
        <v>360591296.94</v>
      </c>
      <c r="Q50" s="39">
        <v>11156657.87</v>
      </c>
      <c r="R50" s="39"/>
      <c r="S50" s="39"/>
      <c r="T50" s="39"/>
      <c r="U50" s="39">
        <f>U51+U54+U71+U85</f>
        <v>284086279.64</v>
      </c>
      <c r="V50" s="39">
        <f>V51+V54+V71+V85</f>
        <v>284086279.64</v>
      </c>
      <c r="W50" s="39">
        <v>284086279.64</v>
      </c>
      <c r="X50" s="39">
        <v>87661675.17</v>
      </c>
      <c r="Y50" s="39"/>
      <c r="Z50" s="43">
        <f t="shared" si="8"/>
        <v>62.24975537459516</v>
      </c>
      <c r="AA50" s="43">
        <f t="shared" si="9"/>
        <v>100</v>
      </c>
      <c r="AB50" s="39">
        <f t="shared" si="7"/>
        <v>0</v>
      </c>
    </row>
    <row r="51" spans="1:28" s="1" customFormat="1" ht="21.75" customHeight="1">
      <c r="A51" s="30" t="s">
        <v>18</v>
      </c>
      <c r="B51" s="30" t="s">
        <v>19</v>
      </c>
      <c r="C51" s="42" t="str">
        <f t="shared" si="6"/>
        <v>000 2 02 01000 00 0000 151</v>
      </c>
      <c r="D51" s="30">
        <v>65556000</v>
      </c>
      <c r="E51" s="30"/>
      <c r="F51" s="30">
        <v>65556000</v>
      </c>
      <c r="G51" s="30"/>
      <c r="H51" s="30"/>
      <c r="I51" s="30"/>
      <c r="J51" s="30"/>
      <c r="K51" s="39">
        <v>5290000</v>
      </c>
      <c r="L51" s="39">
        <v>60266000</v>
      </c>
      <c r="M51" s="39"/>
      <c r="N51" s="39">
        <v>47476200</v>
      </c>
      <c r="O51" s="39"/>
      <c r="P51" s="39">
        <v>47476200</v>
      </c>
      <c r="Q51" s="39"/>
      <c r="R51" s="39"/>
      <c r="S51" s="39"/>
      <c r="T51" s="39"/>
      <c r="U51" s="39">
        <v>5290000</v>
      </c>
      <c r="V51" s="39">
        <f>V53</f>
        <v>5290000</v>
      </c>
      <c r="W51" s="39">
        <v>5290000</v>
      </c>
      <c r="X51" s="39">
        <v>42186200</v>
      </c>
      <c r="Y51" s="39"/>
      <c r="Z51" s="43">
        <f t="shared" si="8"/>
        <v>100</v>
      </c>
      <c r="AA51" s="43">
        <f t="shared" si="9"/>
        <v>100</v>
      </c>
      <c r="AB51" s="39">
        <f t="shared" si="7"/>
        <v>0</v>
      </c>
    </row>
    <row r="52" spans="1:28" s="1" customFormat="1" ht="22.5" hidden="1">
      <c r="A52" s="30" t="s">
        <v>20</v>
      </c>
      <c r="B52" s="30" t="s">
        <v>21</v>
      </c>
      <c r="C52" s="42" t="str">
        <f t="shared" si="6"/>
        <v>000 2 02 01003 00 0000 151</v>
      </c>
      <c r="D52" s="30">
        <v>5290000</v>
      </c>
      <c r="E52" s="30"/>
      <c r="F52" s="30">
        <v>5290000</v>
      </c>
      <c r="G52" s="30"/>
      <c r="H52" s="30"/>
      <c r="I52" s="30"/>
      <c r="J52" s="30"/>
      <c r="K52" s="39">
        <v>5290000</v>
      </c>
      <c r="L52" s="39"/>
      <c r="M52" s="39"/>
      <c r="N52" s="39">
        <v>5290000</v>
      </c>
      <c r="O52" s="39"/>
      <c r="P52" s="39">
        <v>5290000</v>
      </c>
      <c r="Q52" s="39"/>
      <c r="R52" s="39"/>
      <c r="S52" s="39"/>
      <c r="T52" s="39"/>
      <c r="U52" s="39">
        <v>5290000</v>
      </c>
      <c r="V52" s="39"/>
      <c r="W52" s="39">
        <v>5290000</v>
      </c>
      <c r="X52" s="39"/>
      <c r="Y52" s="39"/>
      <c r="Z52" s="43">
        <f t="shared" si="8"/>
        <v>100</v>
      </c>
      <c r="AA52" s="43">
        <f t="shared" si="9"/>
        <v>100</v>
      </c>
      <c r="AB52" s="39">
        <f t="shared" si="7"/>
        <v>0</v>
      </c>
    </row>
    <row r="53" spans="1:28" s="1" customFormat="1" ht="25.5" customHeight="1">
      <c r="A53" s="30" t="s">
        <v>22</v>
      </c>
      <c r="B53" s="30" t="s">
        <v>23</v>
      </c>
      <c r="C53" s="42" t="str">
        <f t="shared" si="6"/>
        <v>000 2 02 01003 05 0000 151</v>
      </c>
      <c r="D53" s="30">
        <v>5290000</v>
      </c>
      <c r="E53" s="30"/>
      <c r="F53" s="30">
        <v>5290000</v>
      </c>
      <c r="G53" s="30"/>
      <c r="H53" s="30"/>
      <c r="I53" s="30"/>
      <c r="J53" s="30"/>
      <c r="K53" s="39">
        <v>5290000</v>
      </c>
      <c r="L53" s="39"/>
      <c r="M53" s="39"/>
      <c r="N53" s="39">
        <v>5290000</v>
      </c>
      <c r="O53" s="39"/>
      <c r="P53" s="39">
        <v>5290000</v>
      </c>
      <c r="Q53" s="39"/>
      <c r="R53" s="39"/>
      <c r="S53" s="39"/>
      <c r="T53" s="39"/>
      <c r="U53" s="39">
        <v>5290000</v>
      </c>
      <c r="V53" s="39">
        <v>5290000</v>
      </c>
      <c r="W53" s="39">
        <v>5290000</v>
      </c>
      <c r="X53" s="39"/>
      <c r="Y53" s="39"/>
      <c r="Z53" s="43">
        <f t="shared" si="8"/>
        <v>100</v>
      </c>
      <c r="AA53" s="43">
        <f t="shared" si="9"/>
        <v>100</v>
      </c>
      <c r="AB53" s="39">
        <f t="shared" si="7"/>
        <v>0</v>
      </c>
    </row>
    <row r="54" spans="1:28" s="1" customFormat="1" ht="40.5" customHeight="1">
      <c r="A54" s="30" t="s">
        <v>24</v>
      </c>
      <c r="B54" s="30" t="s">
        <v>25</v>
      </c>
      <c r="C54" s="42" t="str">
        <f t="shared" si="6"/>
        <v>000 2 02 02000 00 0000 151</v>
      </c>
      <c r="D54" s="30">
        <v>241728942</v>
      </c>
      <c r="E54" s="30"/>
      <c r="F54" s="30">
        <v>241728942</v>
      </c>
      <c r="G54" s="30"/>
      <c r="H54" s="30"/>
      <c r="I54" s="30"/>
      <c r="J54" s="30"/>
      <c r="K54" s="39">
        <v>180219300</v>
      </c>
      <c r="L54" s="39">
        <v>61509642</v>
      </c>
      <c r="M54" s="39"/>
      <c r="N54" s="39">
        <v>134088731.59</v>
      </c>
      <c r="O54" s="39"/>
      <c r="P54" s="39">
        <v>134088731.59</v>
      </c>
      <c r="Q54" s="39"/>
      <c r="R54" s="39"/>
      <c r="S54" s="39"/>
      <c r="T54" s="39"/>
      <c r="U54" s="39">
        <f>U55+U57+U66+U68</f>
        <v>99816585.41999999</v>
      </c>
      <c r="V54" s="39">
        <f>V55+V57+V66+V68</f>
        <v>99816585.41999999</v>
      </c>
      <c r="W54" s="39">
        <v>99816585.42</v>
      </c>
      <c r="X54" s="39">
        <v>34272146.17</v>
      </c>
      <c r="Y54" s="39"/>
      <c r="Z54" s="43">
        <f t="shared" si="8"/>
        <v>55.386179737686255</v>
      </c>
      <c r="AA54" s="43">
        <f t="shared" si="9"/>
        <v>100.00000000000003</v>
      </c>
      <c r="AB54" s="39">
        <f t="shared" si="7"/>
        <v>0</v>
      </c>
    </row>
    <row r="55" spans="1:28" s="1" customFormat="1" ht="45.75" customHeight="1">
      <c r="A55" s="30" t="s">
        <v>26</v>
      </c>
      <c r="B55" s="30" t="s">
        <v>27</v>
      </c>
      <c r="C55" s="42" t="str">
        <f t="shared" si="6"/>
        <v>000 2 02 02024 00 0000 151</v>
      </c>
      <c r="D55" s="30">
        <v>2750000</v>
      </c>
      <c r="E55" s="30"/>
      <c r="F55" s="30">
        <v>2750000</v>
      </c>
      <c r="G55" s="30"/>
      <c r="H55" s="30"/>
      <c r="I55" s="30"/>
      <c r="J55" s="30"/>
      <c r="K55" s="39">
        <v>2750000</v>
      </c>
      <c r="L55" s="39"/>
      <c r="M55" s="39"/>
      <c r="N55" s="39">
        <v>1519510</v>
      </c>
      <c r="O55" s="39"/>
      <c r="P55" s="39">
        <v>1519510</v>
      </c>
      <c r="Q55" s="39"/>
      <c r="R55" s="39"/>
      <c r="S55" s="39"/>
      <c r="T55" s="39"/>
      <c r="U55" s="39">
        <v>1519510</v>
      </c>
      <c r="V55" s="39">
        <v>1519510</v>
      </c>
      <c r="W55" s="39">
        <v>1519510</v>
      </c>
      <c r="X55" s="39"/>
      <c r="Y55" s="39"/>
      <c r="Z55" s="43">
        <f t="shared" si="8"/>
        <v>55.25490909090909</v>
      </c>
      <c r="AA55" s="43">
        <f t="shared" si="9"/>
        <v>100</v>
      </c>
      <c r="AB55" s="39">
        <f t="shared" si="7"/>
        <v>0</v>
      </c>
    </row>
    <row r="56" spans="1:28" s="1" customFormat="1" ht="71.25" customHeight="1" hidden="1">
      <c r="A56" s="30" t="s">
        <v>28</v>
      </c>
      <c r="B56" s="30" t="s">
        <v>29</v>
      </c>
      <c r="C56" s="42" t="str">
        <f t="shared" si="6"/>
        <v>000 2 02 02024 05 0000 151</v>
      </c>
      <c r="D56" s="30">
        <v>2750000</v>
      </c>
      <c r="E56" s="30"/>
      <c r="F56" s="30">
        <v>2750000</v>
      </c>
      <c r="G56" s="30"/>
      <c r="H56" s="30"/>
      <c r="I56" s="30"/>
      <c r="J56" s="30"/>
      <c r="K56" s="39">
        <v>2750000</v>
      </c>
      <c r="L56" s="39"/>
      <c r="M56" s="39"/>
      <c r="N56" s="39">
        <v>1519510</v>
      </c>
      <c r="O56" s="39"/>
      <c r="P56" s="39">
        <v>1519510</v>
      </c>
      <c r="Q56" s="39"/>
      <c r="R56" s="39"/>
      <c r="S56" s="39"/>
      <c r="T56" s="39"/>
      <c r="U56" s="39"/>
      <c r="V56" s="39"/>
      <c r="W56" s="39">
        <v>1519510</v>
      </c>
      <c r="X56" s="39"/>
      <c r="Y56" s="39"/>
      <c r="Z56" s="43">
        <f t="shared" si="8"/>
        <v>55.25490909090909</v>
      </c>
      <c r="AA56" s="43" t="e">
        <f t="shared" si="9"/>
        <v>#DIV/0!</v>
      </c>
      <c r="AB56" s="39">
        <f t="shared" si="7"/>
        <v>1519510</v>
      </c>
    </row>
    <row r="57" spans="1:28" s="1" customFormat="1" ht="61.5" customHeight="1">
      <c r="A57" s="30" t="s">
        <v>30</v>
      </c>
      <c r="B57" s="30" t="s">
        <v>31</v>
      </c>
      <c r="C57" s="42" t="str">
        <f t="shared" si="6"/>
        <v>000 2 02 02077 00 0000 151</v>
      </c>
      <c r="D57" s="30">
        <v>57749300</v>
      </c>
      <c r="E57" s="30"/>
      <c r="F57" s="30">
        <v>57749300</v>
      </c>
      <c r="G57" s="30"/>
      <c r="H57" s="30"/>
      <c r="I57" s="30"/>
      <c r="J57" s="30"/>
      <c r="K57" s="39">
        <v>57749300</v>
      </c>
      <c r="L57" s="39"/>
      <c r="M57" s="39"/>
      <c r="N57" s="39">
        <v>9905907.79</v>
      </c>
      <c r="O57" s="39"/>
      <c r="P57" s="39">
        <v>9905907.79</v>
      </c>
      <c r="Q57" s="39"/>
      <c r="R57" s="39"/>
      <c r="S57" s="39"/>
      <c r="T57" s="39"/>
      <c r="U57" s="39">
        <v>9905907.79</v>
      </c>
      <c r="V57" s="39">
        <v>9905907.79</v>
      </c>
      <c r="W57" s="39">
        <v>9905907.79</v>
      </c>
      <c r="X57" s="39"/>
      <c r="Y57" s="39"/>
      <c r="Z57" s="43">
        <f t="shared" si="8"/>
        <v>17.153295000978368</v>
      </c>
      <c r="AA57" s="43">
        <f t="shared" si="9"/>
        <v>100</v>
      </c>
      <c r="AB57" s="39">
        <f t="shared" si="7"/>
        <v>0</v>
      </c>
    </row>
    <row r="58" spans="1:28" s="1" customFormat="1" ht="45" hidden="1">
      <c r="A58" s="30" t="s">
        <v>32</v>
      </c>
      <c r="B58" s="30" t="s">
        <v>33</v>
      </c>
      <c r="C58" s="42" t="str">
        <f t="shared" si="6"/>
        <v>000 2 02 02077 05 0000 151</v>
      </c>
      <c r="D58" s="30">
        <v>57749300</v>
      </c>
      <c r="E58" s="30"/>
      <c r="F58" s="30">
        <v>57749300</v>
      </c>
      <c r="G58" s="30"/>
      <c r="H58" s="30"/>
      <c r="I58" s="30"/>
      <c r="J58" s="30"/>
      <c r="K58" s="39">
        <v>57749300</v>
      </c>
      <c r="L58" s="39"/>
      <c r="M58" s="39"/>
      <c r="N58" s="39">
        <v>9905907.79</v>
      </c>
      <c r="O58" s="39"/>
      <c r="P58" s="39">
        <v>9905907.79</v>
      </c>
      <c r="Q58" s="39"/>
      <c r="R58" s="39"/>
      <c r="S58" s="39"/>
      <c r="T58" s="39"/>
      <c r="U58" s="39"/>
      <c r="V58" s="39"/>
      <c r="W58" s="39">
        <v>9905907.79</v>
      </c>
      <c r="X58" s="39"/>
      <c r="Y58" s="39"/>
      <c r="Z58" s="43">
        <f t="shared" si="8"/>
        <v>17.153295000978368</v>
      </c>
      <c r="AA58" s="43" t="e">
        <f t="shared" si="9"/>
        <v>#DIV/0!</v>
      </c>
      <c r="AB58" s="39">
        <f t="shared" si="7"/>
        <v>9905907.79</v>
      </c>
    </row>
    <row r="59" spans="1:28" s="1" customFormat="1" ht="33.75" hidden="1">
      <c r="A59" s="30" t="s">
        <v>34</v>
      </c>
      <c r="B59" s="30" t="s">
        <v>35</v>
      </c>
      <c r="C59" s="42" t="str">
        <f t="shared" si="6"/>
        <v>000 2 02 02078 00 0000 151</v>
      </c>
      <c r="D59" s="30">
        <v>12318000</v>
      </c>
      <c r="E59" s="30"/>
      <c r="F59" s="30">
        <v>12318000</v>
      </c>
      <c r="G59" s="30"/>
      <c r="H59" s="30"/>
      <c r="I59" s="30"/>
      <c r="J59" s="30"/>
      <c r="K59" s="39"/>
      <c r="L59" s="39">
        <v>12318000</v>
      </c>
      <c r="M59" s="39"/>
      <c r="N59" s="39">
        <v>1741948</v>
      </c>
      <c r="O59" s="39"/>
      <c r="P59" s="39">
        <v>1741948</v>
      </c>
      <c r="Q59" s="39"/>
      <c r="R59" s="39"/>
      <c r="S59" s="39"/>
      <c r="T59" s="39"/>
      <c r="U59" s="39"/>
      <c r="V59" s="39"/>
      <c r="W59" s="39"/>
      <c r="X59" s="39">
        <v>1741948</v>
      </c>
      <c r="Y59" s="39"/>
      <c r="Z59" s="43" t="e">
        <f t="shared" si="8"/>
        <v>#DIV/0!</v>
      </c>
      <c r="AA59" s="43" t="e">
        <f t="shared" si="9"/>
        <v>#DIV/0!</v>
      </c>
      <c r="AB59" s="39">
        <f t="shared" si="7"/>
        <v>0</v>
      </c>
    </row>
    <row r="60" spans="1:28" s="1" customFormat="1" ht="33.75" hidden="1">
      <c r="A60" s="30" t="s">
        <v>36</v>
      </c>
      <c r="B60" s="30" t="s">
        <v>37</v>
      </c>
      <c r="C60" s="42" t="str">
        <f t="shared" si="6"/>
        <v>000 2 02 02078 10 0000 151</v>
      </c>
      <c r="D60" s="30">
        <v>12318000</v>
      </c>
      <c r="E60" s="30"/>
      <c r="F60" s="30">
        <v>12318000</v>
      </c>
      <c r="G60" s="30"/>
      <c r="H60" s="30"/>
      <c r="I60" s="30"/>
      <c r="J60" s="30"/>
      <c r="K60" s="39"/>
      <c r="L60" s="39">
        <v>12318000</v>
      </c>
      <c r="M60" s="39"/>
      <c r="N60" s="39">
        <v>1741948</v>
      </c>
      <c r="O60" s="39"/>
      <c r="P60" s="39">
        <v>1741948</v>
      </c>
      <c r="Q60" s="39"/>
      <c r="R60" s="39"/>
      <c r="S60" s="39"/>
      <c r="T60" s="39"/>
      <c r="U60" s="39"/>
      <c r="V60" s="39"/>
      <c r="W60" s="39"/>
      <c r="X60" s="39">
        <v>1741948</v>
      </c>
      <c r="Y60" s="39"/>
      <c r="Z60" s="43" t="e">
        <f t="shared" si="8"/>
        <v>#DIV/0!</v>
      </c>
      <c r="AA60" s="43" t="e">
        <f t="shared" si="9"/>
        <v>#DIV/0!</v>
      </c>
      <c r="AB60" s="39">
        <f t="shared" si="7"/>
        <v>0</v>
      </c>
    </row>
    <row r="61" spans="1:28" s="1" customFormat="1" ht="45" hidden="1">
      <c r="A61" s="30" t="s">
        <v>38</v>
      </c>
      <c r="B61" s="30" t="s">
        <v>39</v>
      </c>
      <c r="C61" s="42" t="str">
        <f t="shared" si="6"/>
        <v>000 2 02 02079 00 0000 151</v>
      </c>
      <c r="D61" s="30">
        <v>10005100</v>
      </c>
      <c r="E61" s="30"/>
      <c r="F61" s="30">
        <v>10005100</v>
      </c>
      <c r="G61" s="30"/>
      <c r="H61" s="30"/>
      <c r="I61" s="30"/>
      <c r="J61" s="30"/>
      <c r="K61" s="39"/>
      <c r="L61" s="39">
        <v>10005100</v>
      </c>
      <c r="M61" s="39"/>
      <c r="N61" s="39">
        <v>933233.5</v>
      </c>
      <c r="O61" s="39"/>
      <c r="P61" s="39">
        <v>933233.5</v>
      </c>
      <c r="Q61" s="39"/>
      <c r="R61" s="39"/>
      <c r="S61" s="39"/>
      <c r="T61" s="39"/>
      <c r="U61" s="39"/>
      <c r="V61" s="39"/>
      <c r="W61" s="39"/>
      <c r="X61" s="39">
        <v>933233.5</v>
      </c>
      <c r="Y61" s="39"/>
      <c r="Z61" s="43" t="e">
        <f t="shared" si="8"/>
        <v>#DIV/0!</v>
      </c>
      <c r="AA61" s="43" t="e">
        <f t="shared" si="9"/>
        <v>#DIV/0!</v>
      </c>
      <c r="AB61" s="39">
        <f t="shared" si="7"/>
        <v>0</v>
      </c>
    </row>
    <row r="62" spans="1:28" s="1" customFormat="1" ht="56.25" hidden="1">
      <c r="A62" s="30" t="s">
        <v>40</v>
      </c>
      <c r="B62" s="30" t="s">
        <v>41</v>
      </c>
      <c r="C62" s="42" t="str">
        <f t="shared" si="6"/>
        <v>000 2 02 02079 10 0000 151</v>
      </c>
      <c r="D62" s="30">
        <v>10005100</v>
      </c>
      <c r="E62" s="30"/>
      <c r="F62" s="30">
        <v>10005100</v>
      </c>
      <c r="G62" s="30"/>
      <c r="H62" s="30"/>
      <c r="I62" s="30"/>
      <c r="J62" s="30"/>
      <c r="K62" s="39"/>
      <c r="L62" s="39">
        <v>10005100</v>
      </c>
      <c r="M62" s="39"/>
      <c r="N62" s="39">
        <v>933233.5</v>
      </c>
      <c r="O62" s="39"/>
      <c r="P62" s="39">
        <v>933233.5</v>
      </c>
      <c r="Q62" s="39"/>
      <c r="R62" s="39"/>
      <c r="S62" s="39"/>
      <c r="T62" s="39"/>
      <c r="U62" s="39"/>
      <c r="V62" s="39"/>
      <c r="W62" s="39"/>
      <c r="X62" s="39">
        <v>933233.5</v>
      </c>
      <c r="Y62" s="39"/>
      <c r="Z62" s="43" t="e">
        <f t="shared" si="8"/>
        <v>#DIV/0!</v>
      </c>
      <c r="AA62" s="43" t="e">
        <f t="shared" si="9"/>
        <v>#DIV/0!</v>
      </c>
      <c r="AB62" s="39">
        <f t="shared" si="7"/>
        <v>0</v>
      </c>
    </row>
    <row r="63" spans="1:28" s="1" customFormat="1" ht="67.5" hidden="1">
      <c r="A63" s="30" t="s">
        <v>173</v>
      </c>
      <c r="B63" s="30" t="s">
        <v>42</v>
      </c>
      <c r="C63" s="42" t="str">
        <f t="shared" si="6"/>
        <v>000 2 02 02088 00 0000 151</v>
      </c>
      <c r="D63" s="30">
        <v>10056446</v>
      </c>
      <c r="E63" s="30"/>
      <c r="F63" s="30">
        <v>10056446</v>
      </c>
      <c r="G63" s="30"/>
      <c r="H63" s="30"/>
      <c r="I63" s="30"/>
      <c r="J63" s="30"/>
      <c r="K63" s="39"/>
      <c r="L63" s="39">
        <v>10056446</v>
      </c>
      <c r="M63" s="39"/>
      <c r="N63" s="39">
        <v>10056446</v>
      </c>
      <c r="O63" s="39"/>
      <c r="P63" s="39">
        <v>10056446</v>
      </c>
      <c r="Q63" s="39"/>
      <c r="R63" s="39"/>
      <c r="S63" s="39"/>
      <c r="T63" s="39"/>
      <c r="U63" s="39"/>
      <c r="V63" s="39"/>
      <c r="W63" s="39"/>
      <c r="X63" s="39">
        <v>10056446</v>
      </c>
      <c r="Y63" s="39"/>
      <c r="Z63" s="43" t="e">
        <f t="shared" si="8"/>
        <v>#DIV/0!</v>
      </c>
      <c r="AA63" s="43" t="e">
        <f t="shared" si="9"/>
        <v>#DIV/0!</v>
      </c>
      <c r="AB63" s="39">
        <f t="shared" si="7"/>
        <v>0</v>
      </c>
    </row>
    <row r="64" spans="1:28" s="1" customFormat="1" ht="67.5" hidden="1">
      <c r="A64" s="30" t="s">
        <v>174</v>
      </c>
      <c r="B64" s="30" t="s">
        <v>43</v>
      </c>
      <c r="C64" s="42" t="str">
        <f t="shared" si="6"/>
        <v>000 2 02 02088 10 0000 151</v>
      </c>
      <c r="D64" s="30">
        <v>10056446</v>
      </c>
      <c r="E64" s="30"/>
      <c r="F64" s="30">
        <v>10056446</v>
      </c>
      <c r="G64" s="30"/>
      <c r="H64" s="30"/>
      <c r="I64" s="30"/>
      <c r="J64" s="30"/>
      <c r="K64" s="39"/>
      <c r="L64" s="39">
        <v>10056446</v>
      </c>
      <c r="M64" s="39"/>
      <c r="N64" s="39">
        <v>10056446</v>
      </c>
      <c r="O64" s="39"/>
      <c r="P64" s="39">
        <v>10056446</v>
      </c>
      <c r="Q64" s="39"/>
      <c r="R64" s="39"/>
      <c r="S64" s="39"/>
      <c r="T64" s="39"/>
      <c r="U64" s="39"/>
      <c r="V64" s="39"/>
      <c r="W64" s="39"/>
      <c r="X64" s="39">
        <v>10056446</v>
      </c>
      <c r="Y64" s="39"/>
      <c r="Z64" s="43" t="e">
        <f t="shared" si="8"/>
        <v>#DIV/0!</v>
      </c>
      <c r="AA64" s="43" t="e">
        <f t="shared" si="9"/>
        <v>#DIV/0!</v>
      </c>
      <c r="AB64" s="39">
        <f t="shared" si="7"/>
        <v>0</v>
      </c>
    </row>
    <row r="65" spans="1:28" s="1" customFormat="1" ht="67.5" hidden="1">
      <c r="A65" s="30" t="s">
        <v>44</v>
      </c>
      <c r="B65" s="30" t="s">
        <v>45</v>
      </c>
      <c r="C65" s="42" t="str">
        <f t="shared" si="6"/>
        <v>000 2 02 02088 10 0002 151</v>
      </c>
      <c r="D65" s="30">
        <v>10056446</v>
      </c>
      <c r="E65" s="30"/>
      <c r="F65" s="30">
        <v>10056446</v>
      </c>
      <c r="G65" s="30"/>
      <c r="H65" s="30"/>
      <c r="I65" s="30"/>
      <c r="J65" s="30"/>
      <c r="K65" s="39"/>
      <c r="L65" s="39">
        <v>10056446</v>
      </c>
      <c r="M65" s="39"/>
      <c r="N65" s="39">
        <v>10056446</v>
      </c>
      <c r="O65" s="39"/>
      <c r="P65" s="39">
        <v>10056446</v>
      </c>
      <c r="Q65" s="39"/>
      <c r="R65" s="39"/>
      <c r="S65" s="39"/>
      <c r="T65" s="39"/>
      <c r="U65" s="39"/>
      <c r="V65" s="39"/>
      <c r="W65" s="39"/>
      <c r="X65" s="39">
        <v>10056446</v>
      </c>
      <c r="Y65" s="39"/>
      <c r="Z65" s="43" t="e">
        <f t="shared" si="8"/>
        <v>#DIV/0!</v>
      </c>
      <c r="AA65" s="43" t="e">
        <f t="shared" si="9"/>
        <v>#DIV/0!</v>
      </c>
      <c r="AB65" s="39">
        <f t="shared" si="7"/>
        <v>0</v>
      </c>
    </row>
    <row r="66" spans="1:28" s="1" customFormat="1" ht="31.5" customHeight="1">
      <c r="A66" s="30" t="s">
        <v>46</v>
      </c>
      <c r="B66" s="30" t="s">
        <v>47</v>
      </c>
      <c r="C66" s="42" t="str">
        <f t="shared" si="6"/>
        <v>000 2 02 02145 00 0000 151</v>
      </c>
      <c r="D66" s="30">
        <v>8657800</v>
      </c>
      <c r="E66" s="30"/>
      <c r="F66" s="30">
        <v>8657800</v>
      </c>
      <c r="G66" s="30"/>
      <c r="H66" s="30"/>
      <c r="I66" s="30"/>
      <c r="J66" s="30"/>
      <c r="K66" s="39">
        <v>8657800</v>
      </c>
      <c r="L66" s="39"/>
      <c r="M66" s="39"/>
      <c r="N66" s="39">
        <v>8657800</v>
      </c>
      <c r="O66" s="39"/>
      <c r="P66" s="39">
        <v>8657800</v>
      </c>
      <c r="Q66" s="39"/>
      <c r="R66" s="39"/>
      <c r="S66" s="39"/>
      <c r="T66" s="39"/>
      <c r="U66" s="39">
        <v>8657800</v>
      </c>
      <c r="V66" s="39">
        <v>8657800</v>
      </c>
      <c r="W66" s="39">
        <v>8657800</v>
      </c>
      <c r="X66" s="39"/>
      <c r="Y66" s="39"/>
      <c r="Z66" s="43">
        <f t="shared" si="8"/>
        <v>100</v>
      </c>
      <c r="AA66" s="43">
        <f t="shared" si="9"/>
        <v>100</v>
      </c>
      <c r="AB66" s="39">
        <f t="shared" si="7"/>
        <v>0</v>
      </c>
    </row>
    <row r="67" spans="1:28" s="1" customFormat="1" ht="33.75" hidden="1">
      <c r="A67" s="30" t="s">
        <v>48</v>
      </c>
      <c r="B67" s="30" t="s">
        <v>49</v>
      </c>
      <c r="C67" s="42" t="str">
        <f t="shared" si="6"/>
        <v>000 2 02 02145 05 0000 151</v>
      </c>
      <c r="D67" s="30">
        <v>8657800</v>
      </c>
      <c r="E67" s="30"/>
      <c r="F67" s="30">
        <v>8657800</v>
      </c>
      <c r="G67" s="30"/>
      <c r="H67" s="30"/>
      <c r="I67" s="30"/>
      <c r="J67" s="30"/>
      <c r="K67" s="39">
        <v>8657800</v>
      </c>
      <c r="L67" s="39"/>
      <c r="M67" s="39"/>
      <c r="N67" s="39">
        <v>8657800</v>
      </c>
      <c r="O67" s="39"/>
      <c r="P67" s="39">
        <v>8657800</v>
      </c>
      <c r="Q67" s="39"/>
      <c r="R67" s="39"/>
      <c r="S67" s="39"/>
      <c r="T67" s="39"/>
      <c r="U67" s="39"/>
      <c r="V67" s="39"/>
      <c r="W67" s="39">
        <v>8657800</v>
      </c>
      <c r="X67" s="39"/>
      <c r="Y67" s="39"/>
      <c r="Z67" s="43">
        <f t="shared" si="8"/>
        <v>100</v>
      </c>
      <c r="AA67" s="43" t="e">
        <f t="shared" si="9"/>
        <v>#DIV/0!</v>
      </c>
      <c r="AB67" s="39">
        <f t="shared" si="7"/>
        <v>8657800</v>
      </c>
    </row>
    <row r="68" spans="1:28" s="1" customFormat="1" ht="20.25" customHeight="1">
      <c r="A68" s="30" t="s">
        <v>50</v>
      </c>
      <c r="B68" s="30" t="s">
        <v>51</v>
      </c>
      <c r="C68" s="42" t="str">
        <f t="shared" si="6"/>
        <v>000 2 02 02999 00 0000 151</v>
      </c>
      <c r="D68" s="30">
        <v>140192296</v>
      </c>
      <c r="E68" s="30"/>
      <c r="F68" s="30">
        <v>140192296</v>
      </c>
      <c r="G68" s="30"/>
      <c r="H68" s="30"/>
      <c r="I68" s="30"/>
      <c r="J68" s="30"/>
      <c r="K68" s="39">
        <v>111062200</v>
      </c>
      <c r="L68" s="39">
        <v>29130096</v>
      </c>
      <c r="M68" s="39"/>
      <c r="N68" s="39">
        <v>101273886.3</v>
      </c>
      <c r="O68" s="39"/>
      <c r="P68" s="39">
        <v>101273886.3</v>
      </c>
      <c r="Q68" s="39"/>
      <c r="R68" s="39"/>
      <c r="S68" s="39"/>
      <c r="T68" s="39"/>
      <c r="U68" s="39">
        <v>79733367.63</v>
      </c>
      <c r="V68" s="39">
        <v>79733367.63</v>
      </c>
      <c r="W68" s="39">
        <v>79733367.63</v>
      </c>
      <c r="X68" s="39">
        <v>21540518.67</v>
      </c>
      <c r="Y68" s="39"/>
      <c r="Z68" s="43">
        <f t="shared" si="8"/>
        <v>71.7916335440861</v>
      </c>
      <c r="AA68" s="43">
        <f t="shared" si="9"/>
        <v>100</v>
      </c>
      <c r="AB68" s="39">
        <f t="shared" si="7"/>
        <v>0</v>
      </c>
    </row>
    <row r="69" spans="1:28" s="1" customFormat="1" ht="30" customHeight="1" hidden="1">
      <c r="A69" s="30" t="s">
        <v>52</v>
      </c>
      <c r="B69" s="30" t="s">
        <v>53</v>
      </c>
      <c r="C69" s="42" t="str">
        <f t="shared" si="6"/>
        <v>000 2 02 02999 05 0000 151</v>
      </c>
      <c r="D69" s="30">
        <v>111062200</v>
      </c>
      <c r="E69" s="30"/>
      <c r="F69" s="30">
        <v>111062200</v>
      </c>
      <c r="G69" s="30"/>
      <c r="H69" s="30"/>
      <c r="I69" s="30"/>
      <c r="J69" s="30"/>
      <c r="K69" s="39">
        <v>111062200</v>
      </c>
      <c r="L69" s="39"/>
      <c r="M69" s="39"/>
      <c r="N69" s="39">
        <v>79733367.63</v>
      </c>
      <c r="O69" s="39"/>
      <c r="P69" s="39">
        <v>79733367.63</v>
      </c>
      <c r="Q69" s="39"/>
      <c r="R69" s="39"/>
      <c r="S69" s="39"/>
      <c r="T69" s="39"/>
      <c r="U69" s="39"/>
      <c r="V69" s="39"/>
      <c r="W69" s="39">
        <v>79733367.63</v>
      </c>
      <c r="X69" s="39"/>
      <c r="Y69" s="39"/>
      <c r="Z69" s="43">
        <f t="shared" si="8"/>
        <v>71.7916335440861</v>
      </c>
      <c r="AA69" s="43" t="e">
        <f t="shared" si="9"/>
        <v>#DIV/0!</v>
      </c>
      <c r="AB69" s="39">
        <f t="shared" si="7"/>
        <v>79733367.63</v>
      </c>
    </row>
    <row r="70" spans="1:28" s="1" customFormat="1" ht="14.25" hidden="1">
      <c r="A70" s="30" t="s">
        <v>54</v>
      </c>
      <c r="B70" s="30" t="s">
        <v>55</v>
      </c>
      <c r="C70" s="42" t="str">
        <f t="shared" si="6"/>
        <v>000 2 02 02999 10 0000 151</v>
      </c>
      <c r="D70" s="30">
        <v>29130096</v>
      </c>
      <c r="E70" s="30"/>
      <c r="F70" s="30">
        <v>29130096</v>
      </c>
      <c r="G70" s="30"/>
      <c r="H70" s="30"/>
      <c r="I70" s="30"/>
      <c r="J70" s="30"/>
      <c r="K70" s="39"/>
      <c r="L70" s="39">
        <v>29130096</v>
      </c>
      <c r="M70" s="39"/>
      <c r="N70" s="39">
        <v>21540518.67</v>
      </c>
      <c r="O70" s="39"/>
      <c r="P70" s="39">
        <v>21540518.67</v>
      </c>
      <c r="Q70" s="39"/>
      <c r="R70" s="39"/>
      <c r="S70" s="39"/>
      <c r="T70" s="39"/>
      <c r="U70" s="39"/>
      <c r="V70" s="39"/>
      <c r="W70" s="39"/>
      <c r="X70" s="39">
        <v>21540518.67</v>
      </c>
      <c r="Y70" s="39"/>
      <c r="Z70" s="43" t="e">
        <f t="shared" si="8"/>
        <v>#DIV/0!</v>
      </c>
      <c r="AA70" s="43" t="e">
        <f t="shared" si="9"/>
        <v>#DIV/0!</v>
      </c>
      <c r="AB70" s="39">
        <f t="shared" si="7"/>
        <v>0</v>
      </c>
    </row>
    <row r="71" spans="1:28" s="1" customFormat="1" ht="33.75" customHeight="1">
      <c r="A71" s="30" t="s">
        <v>56</v>
      </c>
      <c r="B71" s="30" t="s">
        <v>57</v>
      </c>
      <c r="C71" s="42" t="str">
        <f t="shared" si="6"/>
        <v>000 2 02 03000 00 0000 151</v>
      </c>
      <c r="D71" s="30">
        <v>262401500</v>
      </c>
      <c r="E71" s="30"/>
      <c r="F71" s="30">
        <v>262401500</v>
      </c>
      <c r="G71" s="30"/>
      <c r="H71" s="30"/>
      <c r="I71" s="30"/>
      <c r="J71" s="30"/>
      <c r="K71" s="39">
        <v>260374000</v>
      </c>
      <c r="L71" s="39">
        <v>2027500</v>
      </c>
      <c r="M71" s="39"/>
      <c r="N71" s="39">
        <v>175862514.35</v>
      </c>
      <c r="O71" s="39"/>
      <c r="P71" s="39">
        <v>175862514.35</v>
      </c>
      <c r="Q71" s="39"/>
      <c r="R71" s="39"/>
      <c r="S71" s="39"/>
      <c r="T71" s="39"/>
      <c r="U71" s="39">
        <f>U72+U73+U76+U78+U79+U80+U81+U83</f>
        <v>173875014.35</v>
      </c>
      <c r="V71" s="39">
        <f>V72+V73+V76+V78+V79+V80+V81+V83</f>
        <v>173875014.35</v>
      </c>
      <c r="W71" s="39">
        <v>173875014.35</v>
      </c>
      <c r="X71" s="39">
        <v>1987500</v>
      </c>
      <c r="Y71" s="39"/>
      <c r="Z71" s="43">
        <f t="shared" si="8"/>
        <v>66.77894657300652</v>
      </c>
      <c r="AA71" s="43">
        <f t="shared" si="9"/>
        <v>100</v>
      </c>
      <c r="AB71" s="39">
        <f t="shared" si="7"/>
        <v>0</v>
      </c>
    </row>
    <row r="72" spans="1:28" s="1" customFormat="1" ht="35.25" customHeight="1">
      <c r="A72" s="30" t="s">
        <v>58</v>
      </c>
      <c r="B72" s="30" t="s">
        <v>59</v>
      </c>
      <c r="C72" s="42" t="str">
        <f t="shared" si="6"/>
        <v>000 2 02 03002 00 0000 151</v>
      </c>
      <c r="D72" s="30">
        <v>60000</v>
      </c>
      <c r="E72" s="30"/>
      <c r="F72" s="30">
        <v>60000</v>
      </c>
      <c r="G72" s="30"/>
      <c r="H72" s="30"/>
      <c r="I72" s="30"/>
      <c r="J72" s="30"/>
      <c r="K72" s="39">
        <v>60000</v>
      </c>
      <c r="L72" s="39"/>
      <c r="M72" s="39"/>
      <c r="N72" s="39">
        <v>12822.94</v>
      </c>
      <c r="O72" s="39"/>
      <c r="P72" s="39">
        <v>12822.94</v>
      </c>
      <c r="Q72" s="39"/>
      <c r="R72" s="39"/>
      <c r="S72" s="39"/>
      <c r="T72" s="39"/>
      <c r="U72" s="39">
        <v>12822.94</v>
      </c>
      <c r="V72" s="39">
        <v>12822.94</v>
      </c>
      <c r="W72" s="39">
        <v>12822.94</v>
      </c>
      <c r="X72" s="39"/>
      <c r="Y72" s="39"/>
      <c r="Z72" s="43">
        <f t="shared" si="8"/>
        <v>21.371566666666666</v>
      </c>
      <c r="AA72" s="43">
        <f t="shared" si="9"/>
        <v>100</v>
      </c>
      <c r="AB72" s="39">
        <f t="shared" si="7"/>
        <v>0</v>
      </c>
    </row>
    <row r="73" spans="1:28" s="1" customFormat="1" ht="22.5">
      <c r="A73" s="30" t="s">
        <v>60</v>
      </c>
      <c r="B73" s="30" t="s">
        <v>61</v>
      </c>
      <c r="C73" s="42" t="str">
        <f t="shared" si="6"/>
        <v>000 2 02 03003 00 0000 151</v>
      </c>
      <c r="D73" s="30">
        <v>1921700</v>
      </c>
      <c r="E73" s="30"/>
      <c r="F73" s="30">
        <v>1921700</v>
      </c>
      <c r="G73" s="30"/>
      <c r="H73" s="30"/>
      <c r="I73" s="30"/>
      <c r="J73" s="30"/>
      <c r="K73" s="39">
        <v>1921700</v>
      </c>
      <c r="L73" s="39"/>
      <c r="M73" s="39"/>
      <c r="N73" s="39">
        <v>1921700</v>
      </c>
      <c r="O73" s="39"/>
      <c r="P73" s="39">
        <v>1921700</v>
      </c>
      <c r="Q73" s="39"/>
      <c r="R73" s="39"/>
      <c r="S73" s="39"/>
      <c r="T73" s="39"/>
      <c r="U73" s="39">
        <v>1921700</v>
      </c>
      <c r="V73" s="39">
        <v>1921700</v>
      </c>
      <c r="W73" s="39">
        <v>1921700</v>
      </c>
      <c r="X73" s="39"/>
      <c r="Y73" s="39"/>
      <c r="Z73" s="43">
        <f t="shared" si="8"/>
        <v>100</v>
      </c>
      <c r="AA73" s="43">
        <f t="shared" si="9"/>
        <v>100</v>
      </c>
      <c r="AB73" s="39">
        <f t="shared" si="7"/>
        <v>0</v>
      </c>
    </row>
    <row r="74" spans="1:28" s="1" customFormat="1" ht="33.75" hidden="1">
      <c r="A74" s="30" t="s">
        <v>62</v>
      </c>
      <c r="B74" s="30" t="s">
        <v>63</v>
      </c>
      <c r="C74" s="42" t="str">
        <f aca="true" t="shared" si="10" ref="C74:C100">IF(LEFT(B74,5)="000 8","X",B74)</f>
        <v>000 2 02 03015 00 0000 151</v>
      </c>
      <c r="D74" s="30">
        <v>1867500</v>
      </c>
      <c r="E74" s="30"/>
      <c r="F74" s="30">
        <v>1867500</v>
      </c>
      <c r="G74" s="30"/>
      <c r="H74" s="30"/>
      <c r="I74" s="30"/>
      <c r="J74" s="30"/>
      <c r="K74" s="39"/>
      <c r="L74" s="39">
        <v>1867500</v>
      </c>
      <c r="M74" s="39"/>
      <c r="N74" s="39">
        <v>1867500</v>
      </c>
      <c r="O74" s="39"/>
      <c r="P74" s="39">
        <v>1867500</v>
      </c>
      <c r="Q74" s="39"/>
      <c r="R74" s="39"/>
      <c r="S74" s="39"/>
      <c r="T74" s="39"/>
      <c r="U74" s="39"/>
      <c r="V74" s="39"/>
      <c r="W74" s="39"/>
      <c r="X74" s="39">
        <v>1867500</v>
      </c>
      <c r="Y74" s="39"/>
      <c r="Z74" s="43" t="e">
        <f t="shared" si="8"/>
        <v>#DIV/0!</v>
      </c>
      <c r="AA74" s="43" t="e">
        <f t="shared" si="9"/>
        <v>#DIV/0!</v>
      </c>
      <c r="AB74" s="39">
        <f aca="true" t="shared" si="11" ref="AB74:AB100">W74-U74</f>
        <v>0</v>
      </c>
    </row>
    <row r="75" spans="1:28" s="1" customFormat="1" ht="33.75" hidden="1">
      <c r="A75" s="30" t="s">
        <v>64</v>
      </c>
      <c r="B75" s="30" t="s">
        <v>65</v>
      </c>
      <c r="C75" s="42" t="str">
        <f t="shared" si="10"/>
        <v>000 2 02 03015 10 0000 151</v>
      </c>
      <c r="D75" s="30">
        <v>1867500</v>
      </c>
      <c r="E75" s="30"/>
      <c r="F75" s="30">
        <v>1867500</v>
      </c>
      <c r="G75" s="30"/>
      <c r="H75" s="30"/>
      <c r="I75" s="30"/>
      <c r="J75" s="30"/>
      <c r="K75" s="39"/>
      <c r="L75" s="39">
        <v>1867500</v>
      </c>
      <c r="M75" s="39"/>
      <c r="N75" s="39">
        <v>1867500</v>
      </c>
      <c r="O75" s="39"/>
      <c r="P75" s="39">
        <v>1867500</v>
      </c>
      <c r="Q75" s="39"/>
      <c r="R75" s="39"/>
      <c r="S75" s="39"/>
      <c r="T75" s="39"/>
      <c r="U75" s="39"/>
      <c r="V75" s="39"/>
      <c r="W75" s="39"/>
      <c r="X75" s="39">
        <v>1867500</v>
      </c>
      <c r="Y75" s="39"/>
      <c r="Z75" s="43" t="e">
        <f t="shared" si="8"/>
        <v>#DIV/0!</v>
      </c>
      <c r="AA75" s="43" t="e">
        <f t="shared" si="9"/>
        <v>#DIV/0!</v>
      </c>
      <c r="AB75" s="39">
        <f t="shared" si="11"/>
        <v>0</v>
      </c>
    </row>
    <row r="76" spans="1:28" s="1" customFormat="1" ht="49.5" customHeight="1">
      <c r="A76" s="30" t="s">
        <v>66</v>
      </c>
      <c r="B76" s="30" t="s">
        <v>67</v>
      </c>
      <c r="C76" s="42" t="str">
        <f t="shared" si="10"/>
        <v>000 2 02 03021 00 0000 151</v>
      </c>
      <c r="D76" s="30">
        <v>4299200</v>
      </c>
      <c r="E76" s="30"/>
      <c r="F76" s="30">
        <v>4299200</v>
      </c>
      <c r="G76" s="30"/>
      <c r="H76" s="30"/>
      <c r="I76" s="30"/>
      <c r="J76" s="30"/>
      <c r="K76" s="39">
        <v>4299200</v>
      </c>
      <c r="L76" s="39"/>
      <c r="M76" s="39"/>
      <c r="N76" s="39">
        <v>3046300</v>
      </c>
      <c r="O76" s="39"/>
      <c r="P76" s="39">
        <v>3046300</v>
      </c>
      <c r="Q76" s="39"/>
      <c r="R76" s="39"/>
      <c r="S76" s="39"/>
      <c r="T76" s="39"/>
      <c r="U76" s="39">
        <v>3046300</v>
      </c>
      <c r="V76" s="39">
        <v>3046300</v>
      </c>
      <c r="W76" s="39">
        <v>3046300</v>
      </c>
      <c r="X76" s="39"/>
      <c r="Y76" s="39"/>
      <c r="Z76" s="43">
        <f t="shared" si="8"/>
        <v>70.85736881280238</v>
      </c>
      <c r="AA76" s="43">
        <f t="shared" si="9"/>
        <v>100</v>
      </c>
      <c r="AB76" s="39">
        <f t="shared" si="11"/>
        <v>0</v>
      </c>
    </row>
    <row r="77" spans="1:28" s="1" customFormat="1" ht="33.75" hidden="1">
      <c r="A77" s="30" t="s">
        <v>68</v>
      </c>
      <c r="B77" s="30" t="s">
        <v>69</v>
      </c>
      <c r="C77" s="42" t="str">
        <f t="shared" si="10"/>
        <v>000 2 02 03021 05 0000 151</v>
      </c>
      <c r="D77" s="30">
        <v>4299200</v>
      </c>
      <c r="E77" s="30"/>
      <c r="F77" s="30">
        <v>4299200</v>
      </c>
      <c r="G77" s="30"/>
      <c r="H77" s="30"/>
      <c r="I77" s="30"/>
      <c r="J77" s="30"/>
      <c r="K77" s="39">
        <v>4299200</v>
      </c>
      <c r="L77" s="39"/>
      <c r="M77" s="39"/>
      <c r="N77" s="39">
        <v>3046300</v>
      </c>
      <c r="O77" s="39"/>
      <c r="P77" s="39">
        <v>3046300</v>
      </c>
      <c r="Q77" s="39"/>
      <c r="R77" s="39"/>
      <c r="S77" s="39"/>
      <c r="T77" s="39"/>
      <c r="U77" s="39"/>
      <c r="V77" s="39"/>
      <c r="W77" s="39">
        <v>3046300</v>
      </c>
      <c r="X77" s="39"/>
      <c r="Y77" s="39"/>
      <c r="Z77" s="43">
        <f t="shared" si="8"/>
        <v>70.85736881280238</v>
      </c>
      <c r="AA77" s="43" t="e">
        <f t="shared" si="9"/>
        <v>#DIV/0!</v>
      </c>
      <c r="AB77" s="39">
        <f t="shared" si="11"/>
        <v>3046300</v>
      </c>
    </row>
    <row r="78" spans="1:28" s="1" customFormat="1" ht="33.75">
      <c r="A78" s="30" t="s">
        <v>70</v>
      </c>
      <c r="B78" s="30" t="s">
        <v>71</v>
      </c>
      <c r="C78" s="42" t="str">
        <f t="shared" si="10"/>
        <v>000 2 02 03022 00 0000 151</v>
      </c>
      <c r="D78" s="30">
        <v>19149100</v>
      </c>
      <c r="E78" s="30"/>
      <c r="F78" s="30">
        <v>19149100</v>
      </c>
      <c r="G78" s="30"/>
      <c r="H78" s="30"/>
      <c r="I78" s="30"/>
      <c r="J78" s="30"/>
      <c r="K78" s="39">
        <v>19149100</v>
      </c>
      <c r="L78" s="39"/>
      <c r="M78" s="39"/>
      <c r="N78" s="39">
        <v>13984932</v>
      </c>
      <c r="O78" s="39"/>
      <c r="P78" s="39">
        <v>13984932</v>
      </c>
      <c r="Q78" s="39"/>
      <c r="R78" s="39"/>
      <c r="S78" s="39"/>
      <c r="T78" s="39"/>
      <c r="U78" s="39">
        <v>13984932</v>
      </c>
      <c r="V78" s="39">
        <v>13984932</v>
      </c>
      <c r="W78" s="39">
        <v>13984932</v>
      </c>
      <c r="X78" s="39"/>
      <c r="Y78" s="39"/>
      <c r="Z78" s="43">
        <f aca="true" t="shared" si="12" ref="Z78:Z97">W78/K78*100</f>
        <v>73.03179783906293</v>
      </c>
      <c r="AA78" s="43">
        <f t="shared" si="9"/>
        <v>100</v>
      </c>
      <c r="AB78" s="39">
        <f t="shared" si="11"/>
        <v>0</v>
      </c>
    </row>
    <row r="79" spans="1:28" s="1" customFormat="1" ht="43.5" customHeight="1">
      <c r="A79" s="30" t="s">
        <v>72</v>
      </c>
      <c r="B79" s="30" t="s">
        <v>73</v>
      </c>
      <c r="C79" s="42" t="str">
        <f t="shared" si="10"/>
        <v>000 2 02 03024 00 0000 151</v>
      </c>
      <c r="D79" s="30">
        <v>208169000</v>
      </c>
      <c r="E79" s="30"/>
      <c r="F79" s="30">
        <v>208169000</v>
      </c>
      <c r="G79" s="30"/>
      <c r="H79" s="30"/>
      <c r="I79" s="30"/>
      <c r="J79" s="30"/>
      <c r="K79" s="39">
        <v>208009000</v>
      </c>
      <c r="L79" s="39">
        <v>160000</v>
      </c>
      <c r="M79" s="39"/>
      <c r="N79" s="39">
        <v>133932759.41</v>
      </c>
      <c r="O79" s="39"/>
      <c r="P79" s="39">
        <v>133932759.41</v>
      </c>
      <c r="Q79" s="39"/>
      <c r="R79" s="39"/>
      <c r="S79" s="39"/>
      <c r="T79" s="39"/>
      <c r="U79" s="39">
        <v>133812759.41</v>
      </c>
      <c r="V79" s="39">
        <v>133812759.41</v>
      </c>
      <c r="W79" s="39">
        <v>133812759.41</v>
      </c>
      <c r="X79" s="39">
        <v>120000</v>
      </c>
      <c r="Y79" s="39"/>
      <c r="Z79" s="43">
        <f t="shared" si="12"/>
        <v>64.33027388718757</v>
      </c>
      <c r="AA79" s="43">
        <f t="shared" si="9"/>
        <v>100</v>
      </c>
      <c r="AB79" s="39">
        <f t="shared" si="11"/>
        <v>0</v>
      </c>
    </row>
    <row r="80" spans="1:28" s="1" customFormat="1" ht="56.25">
      <c r="A80" s="30" t="s">
        <v>74</v>
      </c>
      <c r="B80" s="30" t="s">
        <v>75</v>
      </c>
      <c r="C80" s="42" t="str">
        <f t="shared" si="10"/>
        <v>000 2 02 03026 00 0000 151</v>
      </c>
      <c r="D80" s="30">
        <v>7740400</v>
      </c>
      <c r="E80" s="30"/>
      <c r="F80" s="30">
        <v>7740400</v>
      </c>
      <c r="G80" s="30"/>
      <c r="H80" s="30"/>
      <c r="I80" s="30"/>
      <c r="J80" s="30"/>
      <c r="K80" s="39">
        <v>7740400</v>
      </c>
      <c r="L80" s="39"/>
      <c r="M80" s="39"/>
      <c r="N80" s="39">
        <v>7740400</v>
      </c>
      <c r="O80" s="39"/>
      <c r="P80" s="39">
        <v>7740400</v>
      </c>
      <c r="Q80" s="39"/>
      <c r="R80" s="39"/>
      <c r="S80" s="39"/>
      <c r="T80" s="39"/>
      <c r="U80" s="39">
        <v>7740400</v>
      </c>
      <c r="V80" s="39">
        <v>7740400</v>
      </c>
      <c r="W80" s="39">
        <v>7740400</v>
      </c>
      <c r="X80" s="39"/>
      <c r="Y80" s="39"/>
      <c r="Z80" s="43">
        <f t="shared" si="12"/>
        <v>100</v>
      </c>
      <c r="AA80" s="43">
        <f t="shared" si="9"/>
        <v>100</v>
      </c>
      <c r="AB80" s="39">
        <f t="shared" si="11"/>
        <v>0</v>
      </c>
    </row>
    <row r="81" spans="1:28" s="1" customFormat="1" ht="54" customHeight="1">
      <c r="A81" s="30" t="s">
        <v>76</v>
      </c>
      <c r="B81" s="30" t="s">
        <v>77</v>
      </c>
      <c r="C81" s="42" t="str">
        <f t="shared" si="10"/>
        <v>000 2 02 03027 00 0000 151</v>
      </c>
      <c r="D81" s="30">
        <v>15171600</v>
      </c>
      <c r="E81" s="30"/>
      <c r="F81" s="30">
        <v>15171600</v>
      </c>
      <c r="G81" s="30"/>
      <c r="H81" s="30"/>
      <c r="I81" s="30"/>
      <c r="J81" s="30"/>
      <c r="K81" s="39">
        <v>15171600</v>
      </c>
      <c r="L81" s="39"/>
      <c r="M81" s="39"/>
      <c r="N81" s="39">
        <v>9700100</v>
      </c>
      <c r="O81" s="39"/>
      <c r="P81" s="39">
        <v>9700100</v>
      </c>
      <c r="Q81" s="39"/>
      <c r="R81" s="39"/>
      <c r="S81" s="39"/>
      <c r="T81" s="39"/>
      <c r="U81" s="39">
        <v>9700100</v>
      </c>
      <c r="V81" s="39">
        <v>9700100</v>
      </c>
      <c r="W81" s="39">
        <v>9700100</v>
      </c>
      <c r="X81" s="39"/>
      <c r="Y81" s="39"/>
      <c r="Z81" s="43">
        <f t="shared" si="12"/>
        <v>63.93590656226107</v>
      </c>
      <c r="AA81" s="43">
        <f t="shared" si="9"/>
        <v>100</v>
      </c>
      <c r="AB81" s="39">
        <f t="shared" si="11"/>
        <v>0</v>
      </c>
    </row>
    <row r="82" spans="1:28" s="1" customFormat="1" ht="108.75" customHeight="1" hidden="1">
      <c r="A82" s="30" t="s">
        <v>78</v>
      </c>
      <c r="B82" s="30" t="s">
        <v>79</v>
      </c>
      <c r="C82" s="42" t="str">
        <f t="shared" si="10"/>
        <v>000 2 02 03027 05 0000 151</v>
      </c>
      <c r="D82" s="30">
        <v>15171600</v>
      </c>
      <c r="E82" s="30"/>
      <c r="F82" s="30">
        <v>15171600</v>
      </c>
      <c r="G82" s="30"/>
      <c r="H82" s="30"/>
      <c r="I82" s="30"/>
      <c r="J82" s="30"/>
      <c r="K82" s="39">
        <v>15171600</v>
      </c>
      <c r="L82" s="39"/>
      <c r="M82" s="39"/>
      <c r="N82" s="39">
        <v>9700100</v>
      </c>
      <c r="O82" s="39"/>
      <c r="P82" s="39">
        <v>9700100</v>
      </c>
      <c r="Q82" s="39"/>
      <c r="R82" s="39"/>
      <c r="S82" s="39"/>
      <c r="T82" s="39"/>
      <c r="U82" s="39"/>
      <c r="V82" s="39"/>
      <c r="W82" s="39">
        <v>9700100</v>
      </c>
      <c r="X82" s="39"/>
      <c r="Y82" s="39"/>
      <c r="Z82" s="43">
        <f t="shared" si="12"/>
        <v>63.93590656226107</v>
      </c>
      <c r="AA82" s="43" t="e">
        <f t="shared" si="9"/>
        <v>#DIV/0!</v>
      </c>
      <c r="AB82" s="39">
        <f t="shared" si="11"/>
        <v>9700100</v>
      </c>
    </row>
    <row r="83" spans="1:28" s="1" customFormat="1" ht="78" customHeight="1">
      <c r="A83" s="30" t="s">
        <v>80</v>
      </c>
      <c r="B83" s="30" t="s">
        <v>81</v>
      </c>
      <c r="C83" s="42" t="str">
        <f t="shared" si="10"/>
        <v>000 2 02 03029 00 0000 151</v>
      </c>
      <c r="D83" s="30">
        <v>4023000</v>
      </c>
      <c r="E83" s="30"/>
      <c r="F83" s="30">
        <v>4023000</v>
      </c>
      <c r="G83" s="30"/>
      <c r="H83" s="30"/>
      <c r="I83" s="30"/>
      <c r="J83" s="30"/>
      <c r="K83" s="39">
        <v>4023000</v>
      </c>
      <c r="L83" s="39"/>
      <c r="M83" s="39"/>
      <c r="N83" s="39">
        <v>3656000</v>
      </c>
      <c r="O83" s="39"/>
      <c r="P83" s="39">
        <v>3656000</v>
      </c>
      <c r="Q83" s="39"/>
      <c r="R83" s="39"/>
      <c r="S83" s="39"/>
      <c r="T83" s="39"/>
      <c r="U83" s="39">
        <v>3656000</v>
      </c>
      <c r="V83" s="39">
        <v>3656000</v>
      </c>
      <c r="W83" s="39">
        <v>3656000</v>
      </c>
      <c r="X83" s="39"/>
      <c r="Y83" s="39"/>
      <c r="Z83" s="43">
        <f t="shared" si="12"/>
        <v>90.8774546358439</v>
      </c>
      <c r="AA83" s="43">
        <f t="shared" si="9"/>
        <v>100</v>
      </c>
      <c r="AB83" s="39">
        <f t="shared" si="11"/>
        <v>0</v>
      </c>
    </row>
    <row r="84" spans="1:28" s="1" customFormat="1" ht="146.25" customHeight="1" hidden="1">
      <c r="A84" s="30" t="s">
        <v>82</v>
      </c>
      <c r="B84" s="30" t="s">
        <v>83</v>
      </c>
      <c r="C84" s="42" t="str">
        <f t="shared" si="10"/>
        <v>000 2 02 03029 05 0000 151</v>
      </c>
      <c r="D84" s="30">
        <v>4023000</v>
      </c>
      <c r="E84" s="30"/>
      <c r="F84" s="30">
        <v>4023000</v>
      </c>
      <c r="G84" s="30"/>
      <c r="H84" s="30"/>
      <c r="I84" s="30"/>
      <c r="J84" s="30"/>
      <c r="K84" s="39">
        <v>4023000</v>
      </c>
      <c r="L84" s="39"/>
      <c r="M84" s="39"/>
      <c r="N84" s="39">
        <v>3656000</v>
      </c>
      <c r="O84" s="39"/>
      <c r="P84" s="39">
        <v>3656000</v>
      </c>
      <c r="Q84" s="39"/>
      <c r="R84" s="39"/>
      <c r="S84" s="39"/>
      <c r="T84" s="39"/>
      <c r="U84" s="39">
        <v>3656000</v>
      </c>
      <c r="V84" s="39">
        <v>3656000</v>
      </c>
      <c r="W84" s="39">
        <v>3656000</v>
      </c>
      <c r="X84" s="39"/>
      <c r="Y84" s="39"/>
      <c r="Z84" s="43">
        <f t="shared" si="12"/>
        <v>90.8774546358439</v>
      </c>
      <c r="AA84" s="43">
        <f t="shared" si="9"/>
        <v>100</v>
      </c>
      <c r="AB84" s="39">
        <f t="shared" si="11"/>
        <v>0</v>
      </c>
    </row>
    <row r="85" spans="1:28" s="1" customFormat="1" ht="14.25">
      <c r="A85" s="30" t="s">
        <v>132</v>
      </c>
      <c r="B85" s="30" t="s">
        <v>84</v>
      </c>
      <c r="C85" s="42" t="str">
        <f t="shared" si="10"/>
        <v>000 2 02 04000 00 0000 151</v>
      </c>
      <c r="D85" s="30">
        <v>3314051</v>
      </c>
      <c r="E85" s="30"/>
      <c r="F85" s="30">
        <v>3314051</v>
      </c>
      <c r="G85" s="30">
        <v>16486257.82</v>
      </c>
      <c r="H85" s="30"/>
      <c r="I85" s="30"/>
      <c r="J85" s="30"/>
      <c r="K85" s="39">
        <v>10481994.82</v>
      </c>
      <c r="L85" s="39">
        <v>9318314</v>
      </c>
      <c r="M85" s="39"/>
      <c r="N85" s="39">
        <v>3163851</v>
      </c>
      <c r="O85" s="39"/>
      <c r="P85" s="39">
        <v>3163851</v>
      </c>
      <c r="Q85" s="39">
        <v>11156657.87</v>
      </c>
      <c r="R85" s="39"/>
      <c r="S85" s="39"/>
      <c r="T85" s="39"/>
      <c r="U85" s="39">
        <f>U86+U88+U91</f>
        <v>5104679.87</v>
      </c>
      <c r="V85" s="39">
        <f>V86+V88+V91</f>
        <v>5104679.87</v>
      </c>
      <c r="W85" s="39">
        <v>5104679.87</v>
      </c>
      <c r="X85" s="39">
        <v>9215829</v>
      </c>
      <c r="Y85" s="39"/>
      <c r="Z85" s="43">
        <f t="shared" si="12"/>
        <v>48.6995076572648</v>
      </c>
      <c r="AA85" s="43">
        <f t="shared" si="9"/>
        <v>100</v>
      </c>
      <c r="AB85" s="39">
        <f t="shared" si="11"/>
        <v>0</v>
      </c>
    </row>
    <row r="86" spans="1:28" s="1" customFormat="1" ht="45">
      <c r="A86" s="30" t="s">
        <v>85</v>
      </c>
      <c r="B86" s="30" t="s">
        <v>86</v>
      </c>
      <c r="C86" s="42" t="str">
        <f t="shared" si="10"/>
        <v>000 2 02 04012 00 0000 151</v>
      </c>
      <c r="D86" s="30">
        <v>3163851</v>
      </c>
      <c r="E86" s="30"/>
      <c r="F86" s="30">
        <v>3163851</v>
      </c>
      <c r="G86" s="30">
        <v>1775992</v>
      </c>
      <c r="H86" s="30"/>
      <c r="I86" s="30"/>
      <c r="J86" s="30"/>
      <c r="K86" s="39">
        <v>2709602</v>
      </c>
      <c r="L86" s="39">
        <v>2230241</v>
      </c>
      <c r="M86" s="39"/>
      <c r="N86" s="39">
        <v>3163851</v>
      </c>
      <c r="O86" s="39"/>
      <c r="P86" s="39">
        <v>3163851</v>
      </c>
      <c r="Q86" s="39">
        <v>1775992</v>
      </c>
      <c r="R86" s="39"/>
      <c r="S86" s="39"/>
      <c r="T86" s="39"/>
      <c r="U86" s="39">
        <v>2709602</v>
      </c>
      <c r="V86" s="39">
        <v>2709602</v>
      </c>
      <c r="W86" s="39">
        <v>2709602</v>
      </c>
      <c r="X86" s="39">
        <v>2230241</v>
      </c>
      <c r="Y86" s="39"/>
      <c r="Z86" s="43">
        <f t="shared" si="12"/>
        <v>100</v>
      </c>
      <c r="AA86" s="43">
        <f t="shared" si="9"/>
        <v>100</v>
      </c>
      <c r="AB86" s="39">
        <f t="shared" si="11"/>
        <v>0</v>
      </c>
    </row>
    <row r="87" spans="1:28" s="1" customFormat="1" ht="45" hidden="1">
      <c r="A87" s="30" t="s">
        <v>87</v>
      </c>
      <c r="B87" s="30" t="s">
        <v>88</v>
      </c>
      <c r="C87" s="42" t="str">
        <f t="shared" si="10"/>
        <v>000 2 02 04012 05 0000 151</v>
      </c>
      <c r="D87" s="30">
        <v>2709602</v>
      </c>
      <c r="E87" s="30"/>
      <c r="F87" s="30">
        <v>2709602</v>
      </c>
      <c r="G87" s="30"/>
      <c r="H87" s="30"/>
      <c r="I87" s="30"/>
      <c r="J87" s="30"/>
      <c r="K87" s="39">
        <v>2709602</v>
      </c>
      <c r="L87" s="39"/>
      <c r="M87" s="39"/>
      <c r="N87" s="39">
        <v>2709602</v>
      </c>
      <c r="O87" s="39"/>
      <c r="P87" s="39">
        <v>2709602</v>
      </c>
      <c r="Q87" s="39"/>
      <c r="R87" s="39"/>
      <c r="S87" s="39"/>
      <c r="T87" s="39"/>
      <c r="U87" s="39"/>
      <c r="V87" s="39"/>
      <c r="W87" s="39">
        <v>2709602</v>
      </c>
      <c r="X87" s="39"/>
      <c r="Y87" s="39"/>
      <c r="Z87" s="43">
        <f t="shared" si="12"/>
        <v>100</v>
      </c>
      <c r="AA87" s="43" t="e">
        <f t="shared" si="9"/>
        <v>#DIV/0!</v>
      </c>
      <c r="AB87" s="39">
        <f t="shared" si="11"/>
        <v>2709602</v>
      </c>
    </row>
    <row r="88" spans="1:28" s="1" customFormat="1" ht="57.75" customHeight="1">
      <c r="A88" s="30" t="s">
        <v>89</v>
      </c>
      <c r="B88" s="30" t="s">
        <v>90</v>
      </c>
      <c r="C88" s="42" t="str">
        <f t="shared" si="10"/>
        <v>000 2 02 04014 00 0000 151</v>
      </c>
      <c r="D88" s="30"/>
      <c r="E88" s="30"/>
      <c r="F88" s="30"/>
      <c r="G88" s="30">
        <v>7964992.82</v>
      </c>
      <c r="H88" s="30"/>
      <c r="I88" s="30"/>
      <c r="J88" s="30"/>
      <c r="K88" s="39">
        <v>7622192.82</v>
      </c>
      <c r="L88" s="39">
        <v>342800</v>
      </c>
      <c r="M88" s="39"/>
      <c r="N88" s="39"/>
      <c r="O88" s="39"/>
      <c r="P88" s="39"/>
      <c r="Q88" s="39">
        <v>2635392.87</v>
      </c>
      <c r="R88" s="39"/>
      <c r="S88" s="39"/>
      <c r="T88" s="39"/>
      <c r="U88" s="39">
        <v>2395077.87</v>
      </c>
      <c r="V88" s="39">
        <v>2395077.87</v>
      </c>
      <c r="W88" s="39">
        <v>2395077.87</v>
      </c>
      <c r="X88" s="39">
        <v>240315</v>
      </c>
      <c r="Y88" s="39"/>
      <c r="Z88" s="43">
        <f t="shared" si="12"/>
        <v>31.422425626855237</v>
      </c>
      <c r="AA88" s="43">
        <f t="shared" si="9"/>
        <v>100</v>
      </c>
      <c r="AB88" s="39">
        <f t="shared" si="11"/>
        <v>0</v>
      </c>
    </row>
    <row r="89" spans="1:28" s="1" customFormat="1" ht="67.5" customHeight="1" hidden="1">
      <c r="A89" s="30" t="s">
        <v>91</v>
      </c>
      <c r="B89" s="30" t="s">
        <v>92</v>
      </c>
      <c r="C89" s="42" t="str">
        <f t="shared" si="10"/>
        <v>000 2 02 04014 05 0000 151</v>
      </c>
      <c r="D89" s="30"/>
      <c r="E89" s="30"/>
      <c r="F89" s="30"/>
      <c r="G89" s="30">
        <v>7622192.82</v>
      </c>
      <c r="H89" s="30"/>
      <c r="I89" s="30"/>
      <c r="J89" s="30"/>
      <c r="K89" s="39">
        <v>7622192.82</v>
      </c>
      <c r="L89" s="39"/>
      <c r="M89" s="39"/>
      <c r="N89" s="39"/>
      <c r="O89" s="39"/>
      <c r="P89" s="39"/>
      <c r="Q89" s="39">
        <v>2395077.87</v>
      </c>
      <c r="R89" s="39"/>
      <c r="S89" s="39"/>
      <c r="T89" s="39"/>
      <c r="U89" s="39"/>
      <c r="V89" s="39"/>
      <c r="W89" s="39">
        <v>2395077.87</v>
      </c>
      <c r="X89" s="39"/>
      <c r="Y89" s="39"/>
      <c r="Z89" s="43">
        <f t="shared" si="12"/>
        <v>31.422425626855237</v>
      </c>
      <c r="AA89" s="43" t="e">
        <f t="shared" si="9"/>
        <v>#DIV/0!</v>
      </c>
      <c r="AB89" s="39">
        <f t="shared" si="11"/>
        <v>2395077.87</v>
      </c>
    </row>
    <row r="90" spans="1:28" s="1" customFormat="1" ht="56.25" hidden="1">
      <c r="A90" s="30" t="s">
        <v>93</v>
      </c>
      <c r="B90" s="30" t="s">
        <v>94</v>
      </c>
      <c r="C90" s="42" t="str">
        <f t="shared" si="10"/>
        <v>000 2 02 04014 10 0000 151</v>
      </c>
      <c r="D90" s="30"/>
      <c r="E90" s="30"/>
      <c r="F90" s="30"/>
      <c r="G90" s="30">
        <v>342800</v>
      </c>
      <c r="H90" s="30"/>
      <c r="I90" s="30"/>
      <c r="J90" s="30"/>
      <c r="K90" s="39"/>
      <c r="L90" s="39">
        <v>342800</v>
      </c>
      <c r="M90" s="39"/>
      <c r="N90" s="39"/>
      <c r="O90" s="39"/>
      <c r="P90" s="39"/>
      <c r="Q90" s="39">
        <v>240315</v>
      </c>
      <c r="R90" s="39"/>
      <c r="S90" s="39"/>
      <c r="T90" s="39"/>
      <c r="U90" s="39"/>
      <c r="V90" s="39"/>
      <c r="W90" s="39"/>
      <c r="X90" s="39">
        <v>240315</v>
      </c>
      <c r="Y90" s="39"/>
      <c r="Z90" s="43" t="e">
        <f t="shared" si="12"/>
        <v>#DIV/0!</v>
      </c>
      <c r="AA90" s="43" t="e">
        <f t="shared" si="9"/>
        <v>#DIV/0!</v>
      </c>
      <c r="AB90" s="39">
        <f t="shared" si="11"/>
        <v>0</v>
      </c>
    </row>
    <row r="91" spans="1:28" s="1" customFormat="1" ht="45" customHeight="1">
      <c r="A91" s="30" t="s">
        <v>95</v>
      </c>
      <c r="B91" s="30" t="s">
        <v>96</v>
      </c>
      <c r="C91" s="42" t="str">
        <f t="shared" si="10"/>
        <v>000 2 02 04025 00 0000 151</v>
      </c>
      <c r="D91" s="30">
        <v>150200</v>
      </c>
      <c r="E91" s="30"/>
      <c r="F91" s="30">
        <v>150200</v>
      </c>
      <c r="G91" s="30"/>
      <c r="H91" s="30"/>
      <c r="I91" s="30"/>
      <c r="J91" s="30"/>
      <c r="K91" s="39">
        <v>150200</v>
      </c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3">
        <f t="shared" si="12"/>
        <v>0</v>
      </c>
      <c r="AA91" s="43">
        <v>0</v>
      </c>
      <c r="AB91" s="39">
        <f t="shared" si="11"/>
        <v>0</v>
      </c>
    </row>
    <row r="92" spans="1:28" s="1" customFormat="1" ht="53.25" customHeight="1" hidden="1">
      <c r="A92" s="30" t="s">
        <v>97</v>
      </c>
      <c r="B92" s="30" t="s">
        <v>98</v>
      </c>
      <c r="C92" s="42" t="str">
        <f t="shared" si="10"/>
        <v>000 2 02 04025 05 0000 151</v>
      </c>
      <c r="D92" s="30">
        <v>150200</v>
      </c>
      <c r="E92" s="30"/>
      <c r="F92" s="30">
        <v>150200</v>
      </c>
      <c r="G92" s="30"/>
      <c r="H92" s="30"/>
      <c r="I92" s="30"/>
      <c r="J92" s="30"/>
      <c r="K92" s="39">
        <v>150200</v>
      </c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3">
        <f t="shared" si="12"/>
        <v>0</v>
      </c>
      <c r="AA92" s="43" t="e">
        <f aca="true" t="shared" si="13" ref="AA92:AA97">W92/U92*100</f>
        <v>#DIV/0!</v>
      </c>
      <c r="AB92" s="39">
        <f t="shared" si="11"/>
        <v>0</v>
      </c>
    </row>
    <row r="93" spans="1:28" s="1" customFormat="1" ht="22.5" hidden="1">
      <c r="A93" s="30" t="s">
        <v>99</v>
      </c>
      <c r="B93" s="30" t="s">
        <v>100</v>
      </c>
      <c r="C93" s="42" t="str">
        <f t="shared" si="10"/>
        <v>000 2 02 04999 00 0000 151</v>
      </c>
      <c r="D93" s="30"/>
      <c r="E93" s="30"/>
      <c r="F93" s="30"/>
      <c r="G93" s="30">
        <v>6745273</v>
      </c>
      <c r="H93" s="30"/>
      <c r="I93" s="30"/>
      <c r="J93" s="30"/>
      <c r="K93" s="39"/>
      <c r="L93" s="39">
        <v>6745273</v>
      </c>
      <c r="M93" s="39"/>
      <c r="N93" s="39"/>
      <c r="O93" s="39"/>
      <c r="P93" s="39"/>
      <c r="Q93" s="39">
        <v>6745273</v>
      </c>
      <c r="R93" s="39"/>
      <c r="S93" s="39"/>
      <c r="T93" s="39"/>
      <c r="U93" s="39"/>
      <c r="V93" s="39"/>
      <c r="W93" s="39"/>
      <c r="X93" s="39">
        <v>6745273</v>
      </c>
      <c r="Y93" s="39"/>
      <c r="Z93" s="43" t="e">
        <f t="shared" si="12"/>
        <v>#DIV/0!</v>
      </c>
      <c r="AA93" s="43" t="e">
        <f t="shared" si="13"/>
        <v>#DIV/0!</v>
      </c>
      <c r="AB93" s="39">
        <f t="shared" si="11"/>
        <v>0</v>
      </c>
    </row>
    <row r="94" spans="1:28" s="1" customFormat="1" ht="22.5" hidden="1">
      <c r="A94" s="30" t="s">
        <v>101</v>
      </c>
      <c r="B94" s="30" t="s">
        <v>102</v>
      </c>
      <c r="C94" s="42" t="str">
        <f t="shared" si="10"/>
        <v>000 2 02 04999 10 0000 151</v>
      </c>
      <c r="D94" s="30"/>
      <c r="E94" s="30"/>
      <c r="F94" s="30"/>
      <c r="G94" s="30">
        <v>6745273</v>
      </c>
      <c r="H94" s="30"/>
      <c r="I94" s="30"/>
      <c r="J94" s="30"/>
      <c r="K94" s="39"/>
      <c r="L94" s="39">
        <v>6745273</v>
      </c>
      <c r="M94" s="39"/>
      <c r="N94" s="39"/>
      <c r="O94" s="39"/>
      <c r="P94" s="39"/>
      <c r="Q94" s="39">
        <v>6745273</v>
      </c>
      <c r="R94" s="39"/>
      <c r="S94" s="39"/>
      <c r="T94" s="39"/>
      <c r="U94" s="39"/>
      <c r="V94" s="39"/>
      <c r="W94" s="39"/>
      <c r="X94" s="39">
        <v>6745273</v>
      </c>
      <c r="Y94" s="39"/>
      <c r="Z94" s="43" t="e">
        <f t="shared" si="12"/>
        <v>#DIV/0!</v>
      </c>
      <c r="AA94" s="43" t="e">
        <f t="shared" si="13"/>
        <v>#DIV/0!</v>
      </c>
      <c r="AB94" s="39">
        <f t="shared" si="11"/>
        <v>0</v>
      </c>
    </row>
    <row r="95" spans="1:28" s="1" customFormat="1" ht="14.25">
      <c r="A95" s="30" t="s">
        <v>103</v>
      </c>
      <c r="B95" s="30" t="s">
        <v>104</v>
      </c>
      <c r="C95" s="42" t="str">
        <f t="shared" si="10"/>
        <v>000 2 07 00000 00 0000 180</v>
      </c>
      <c r="D95" s="30">
        <v>138850</v>
      </c>
      <c r="E95" s="30"/>
      <c r="F95" s="30">
        <v>138850</v>
      </c>
      <c r="G95" s="30"/>
      <c r="H95" s="30"/>
      <c r="I95" s="30"/>
      <c r="J95" s="30"/>
      <c r="K95" s="39">
        <v>10000</v>
      </c>
      <c r="L95" s="39">
        <v>128850</v>
      </c>
      <c r="M95" s="39"/>
      <c r="N95" s="39">
        <v>138850</v>
      </c>
      <c r="O95" s="39"/>
      <c r="P95" s="39">
        <v>138850</v>
      </c>
      <c r="Q95" s="39"/>
      <c r="R95" s="39"/>
      <c r="S95" s="39"/>
      <c r="T95" s="39"/>
      <c r="U95" s="39"/>
      <c r="V95" s="39"/>
      <c r="W95" s="39">
        <v>10000</v>
      </c>
      <c r="X95" s="39">
        <v>128850</v>
      </c>
      <c r="Y95" s="39"/>
      <c r="Z95" s="43">
        <f t="shared" si="12"/>
        <v>100</v>
      </c>
      <c r="AA95" s="43"/>
      <c r="AB95" s="39"/>
    </row>
    <row r="96" spans="1:28" s="1" customFormat="1" ht="22.5" hidden="1">
      <c r="A96" s="30" t="s">
        <v>105</v>
      </c>
      <c r="B96" s="30" t="s">
        <v>106</v>
      </c>
      <c r="C96" s="42" t="str">
        <f t="shared" si="10"/>
        <v>000 2 07 05000 05 0000 180</v>
      </c>
      <c r="D96" s="30">
        <v>10000</v>
      </c>
      <c r="E96" s="30"/>
      <c r="F96" s="30">
        <v>10000</v>
      </c>
      <c r="G96" s="30"/>
      <c r="H96" s="30"/>
      <c r="I96" s="30"/>
      <c r="J96" s="30"/>
      <c r="K96" s="39">
        <v>10000</v>
      </c>
      <c r="L96" s="39"/>
      <c r="M96" s="39"/>
      <c r="N96" s="39">
        <v>10000</v>
      </c>
      <c r="O96" s="39"/>
      <c r="P96" s="39">
        <v>10000</v>
      </c>
      <c r="Q96" s="39"/>
      <c r="R96" s="39"/>
      <c r="S96" s="39"/>
      <c r="T96" s="39"/>
      <c r="U96" s="39"/>
      <c r="V96" s="39"/>
      <c r="W96" s="39">
        <v>10000</v>
      </c>
      <c r="X96" s="39"/>
      <c r="Y96" s="39"/>
      <c r="Z96" s="43">
        <f t="shared" si="12"/>
        <v>100</v>
      </c>
      <c r="AA96" s="43" t="e">
        <f t="shared" si="13"/>
        <v>#DIV/0!</v>
      </c>
      <c r="AB96" s="39">
        <f t="shared" si="11"/>
        <v>10000</v>
      </c>
    </row>
    <row r="97" spans="1:28" s="1" customFormat="1" ht="22.5" hidden="1">
      <c r="A97" s="30" t="s">
        <v>107</v>
      </c>
      <c r="B97" s="30" t="s">
        <v>108</v>
      </c>
      <c r="C97" s="42" t="str">
        <f t="shared" si="10"/>
        <v>000 2 07 05000 10 0000 180</v>
      </c>
      <c r="D97" s="30">
        <v>128850</v>
      </c>
      <c r="E97" s="30"/>
      <c r="F97" s="30">
        <v>128850</v>
      </c>
      <c r="G97" s="30"/>
      <c r="H97" s="30"/>
      <c r="I97" s="30"/>
      <c r="J97" s="30"/>
      <c r="K97" s="39"/>
      <c r="L97" s="39">
        <v>128850</v>
      </c>
      <c r="M97" s="39"/>
      <c r="N97" s="39">
        <v>128850</v>
      </c>
      <c r="O97" s="39"/>
      <c r="P97" s="39">
        <v>128850</v>
      </c>
      <c r="Q97" s="39"/>
      <c r="R97" s="39"/>
      <c r="S97" s="39"/>
      <c r="T97" s="39"/>
      <c r="U97" s="39"/>
      <c r="V97" s="39"/>
      <c r="W97" s="39"/>
      <c r="X97" s="39">
        <v>128850</v>
      </c>
      <c r="Y97" s="39"/>
      <c r="Z97" s="43" t="e">
        <f t="shared" si="12"/>
        <v>#DIV/0!</v>
      </c>
      <c r="AA97" s="43" t="e">
        <f t="shared" si="13"/>
        <v>#DIV/0!</v>
      </c>
      <c r="AB97" s="39">
        <f t="shared" si="11"/>
        <v>0</v>
      </c>
    </row>
    <row r="98" spans="1:28" s="1" customFormat="1" ht="59.25" customHeight="1">
      <c r="A98" s="30" t="s">
        <v>109</v>
      </c>
      <c r="B98" s="30" t="s">
        <v>110</v>
      </c>
      <c r="C98" s="42" t="str">
        <f t="shared" si="10"/>
        <v>000 2 18 00000 00 0000 000</v>
      </c>
      <c r="D98" s="30"/>
      <c r="E98" s="30"/>
      <c r="F98" s="30"/>
      <c r="G98" s="30"/>
      <c r="H98" s="30"/>
      <c r="I98" s="30"/>
      <c r="J98" s="30"/>
      <c r="K98" s="39"/>
      <c r="L98" s="39"/>
      <c r="M98" s="39"/>
      <c r="N98" s="39"/>
      <c r="O98" s="39"/>
      <c r="P98" s="39"/>
      <c r="Q98" s="39">
        <v>645394.25</v>
      </c>
      <c r="R98" s="39"/>
      <c r="S98" s="39"/>
      <c r="T98" s="39"/>
      <c r="U98" s="39"/>
      <c r="V98" s="39"/>
      <c r="W98" s="39">
        <v>35394.25</v>
      </c>
      <c r="X98" s="39">
        <v>610000</v>
      </c>
      <c r="Y98" s="39"/>
      <c r="Z98" s="43"/>
      <c r="AA98" s="43"/>
      <c r="AB98" s="39">
        <f t="shared" si="11"/>
        <v>35394.25</v>
      </c>
    </row>
    <row r="99" spans="1:28" s="1" customFormat="1" ht="59.25" customHeight="1">
      <c r="A99" s="30" t="s">
        <v>111</v>
      </c>
      <c r="B99" s="30" t="s">
        <v>112</v>
      </c>
      <c r="C99" s="42" t="str">
        <f t="shared" si="10"/>
        <v>000 2 19 00000 00 0000 000</v>
      </c>
      <c r="D99" s="30"/>
      <c r="E99" s="30"/>
      <c r="F99" s="30"/>
      <c r="G99" s="30"/>
      <c r="H99" s="30"/>
      <c r="I99" s="30"/>
      <c r="J99" s="30"/>
      <c r="K99" s="39"/>
      <c r="L99" s="39"/>
      <c r="M99" s="39"/>
      <c r="N99" s="39">
        <v>-890486.97</v>
      </c>
      <c r="O99" s="39"/>
      <c r="P99" s="39">
        <v>-890486.97</v>
      </c>
      <c r="Q99" s="39">
        <v>-645394.25</v>
      </c>
      <c r="R99" s="39"/>
      <c r="S99" s="39"/>
      <c r="T99" s="39"/>
      <c r="U99" s="39"/>
      <c r="V99" s="39"/>
      <c r="W99" s="39">
        <v>-647059.69</v>
      </c>
      <c r="X99" s="39">
        <v>-888821.53</v>
      </c>
      <c r="Y99" s="39"/>
      <c r="Z99" s="43"/>
      <c r="AA99" s="43"/>
      <c r="AB99" s="39">
        <f t="shared" si="11"/>
        <v>-647059.69</v>
      </c>
    </row>
    <row r="100" spans="1:28" s="1" customFormat="1" ht="85.5" hidden="1">
      <c r="A100" s="7" t="s">
        <v>113</v>
      </c>
      <c r="B100" s="8" t="s">
        <v>114</v>
      </c>
      <c r="C100" s="9" t="str">
        <f t="shared" si="10"/>
        <v>000 2 19 05000 10 0000 151</v>
      </c>
      <c r="D100" s="10"/>
      <c r="E100" s="11"/>
      <c r="F100" s="12"/>
      <c r="G100" s="12"/>
      <c r="H100" s="12"/>
      <c r="I100" s="12"/>
      <c r="J100" s="12"/>
      <c r="K100" s="12"/>
      <c r="L100" s="12"/>
      <c r="M100" s="12"/>
      <c r="N100" s="12">
        <v>-853427.28</v>
      </c>
      <c r="O100" s="12"/>
      <c r="P100" s="12">
        <v>-853427.28</v>
      </c>
      <c r="Q100" s="12">
        <v>-35394.25</v>
      </c>
      <c r="R100" s="12"/>
      <c r="S100" s="12"/>
      <c r="T100" s="12"/>
      <c r="U100" s="12"/>
      <c r="V100" s="12"/>
      <c r="W100" s="12"/>
      <c r="X100" s="12">
        <v>-888821.53</v>
      </c>
      <c r="Y100" s="12"/>
      <c r="Z100" s="32" t="e">
        <f>W100/K100*100</f>
        <v>#DIV/0!</v>
      </c>
      <c r="AA100" s="32" t="e">
        <f>W100/U100*100</f>
        <v>#DIV/0!</v>
      </c>
      <c r="AB100" s="32">
        <f t="shared" si="11"/>
        <v>0</v>
      </c>
    </row>
    <row r="101" spans="1:27" s="1" customFormat="1" ht="14.25">
      <c r="A101" s="2"/>
      <c r="B101" s="3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</sheetData>
  <sheetProtection/>
  <mergeCells count="5">
    <mergeCell ref="A6:AB6"/>
    <mergeCell ref="D2:T4"/>
    <mergeCell ref="A8:A9"/>
    <mergeCell ref="B8:C9"/>
    <mergeCell ref="N8:Y8"/>
  </mergeCells>
  <printOptions/>
  <pageMargins left="0.37" right="0.14" top="0.29" bottom="0.35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poi</cp:lastModifiedBy>
  <cp:lastPrinted>2011-10-31T14:38:30Z</cp:lastPrinted>
  <dcterms:created xsi:type="dcterms:W3CDTF">1999-06-18T11:49:53Z</dcterms:created>
  <dcterms:modified xsi:type="dcterms:W3CDTF">2012-07-25T04:46:33Z</dcterms:modified>
  <cp:category/>
  <cp:version/>
  <cp:contentType/>
  <cp:contentStatus/>
</cp:coreProperties>
</file>