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25" windowHeight="9885" activeTab="0"/>
  </bookViews>
  <sheets>
    <sheet name="Все года" sheetId="1" r:id="rId1"/>
    <sheet name="Все года (2)" sheetId="2" r:id="rId2"/>
    <sheet name="Все года (с областными)" sheetId="3" r:id="rId3"/>
    <sheet name="Приложение  13" sheetId="4" r:id="rId4"/>
  </sheets>
  <definedNames>
    <definedName name="_xlnm.Print_Titles" localSheetId="0">'Все года'!$10:$10</definedName>
    <definedName name="_xlnm.Print_Titles" localSheetId="1">'Все года (2)'!$10:$10</definedName>
    <definedName name="_xlnm.Print_Titles" localSheetId="2">'Все года (с областными)'!$10:$10</definedName>
    <definedName name="_xlnm.Print_Titles" localSheetId="3">'Приложение  13'!$10:$10</definedName>
  </definedNames>
  <calcPr fullCalcOnLoad="1"/>
</workbook>
</file>

<file path=xl/sharedStrings.xml><?xml version="1.0" encoding="utf-8"?>
<sst xmlns="http://schemas.openxmlformats.org/spreadsheetml/2006/main" count="6768" uniqueCount="265">
  <si>
    <t>Раздел</t>
  </si>
  <si>
    <t>Подраздел</t>
  </si>
  <si>
    <t>Целевая статья</t>
  </si>
  <si>
    <t>Вид расходов</t>
  </si>
  <si>
    <t xml:space="preserve"> к Решению Городищенской районной Думы</t>
  </si>
  <si>
    <t>Расходы бюджета Городищенского муниципального района по разделам, подразделам, целевым статьям и видам расходов на 2011-2013 годы.</t>
  </si>
  <si>
    <t xml:space="preserve"> (тыс. руб.)</t>
  </si>
  <si>
    <t>КФ</t>
  </si>
  <si>
    <t>Сумма 2011 год</t>
  </si>
  <si>
    <t>Наименование показателя</t>
  </si>
  <si>
    <t>Сумма 2012 год</t>
  </si>
  <si>
    <t>Сумма 2013 год</t>
  </si>
  <si>
    <t>Всего</t>
  </si>
  <si>
    <t/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</si>
  <si>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</si>
  <si>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</si>
  <si>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</si>
  <si>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</si>
  <si>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</si>
  <si>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Глава муниципального образования</t>
  </si>
  <si>
    <t>002 03 00</t>
  </si>
  <si>
    <t>Выполнение функций органами местного самоуправления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</si>
  <si>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</si>
  <si>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</si>
  <si>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</si>
  <si>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Центральный аппарат</t>
  </si>
  <si>
    <t>002 04 00</t>
  </si>
  <si>
    <t>Депутаты представительного органа муниципального образования</t>
  </si>
  <si>
    <t>002 12 00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</si>
  <si>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</si>
  <si>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</si>
  <si>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Глава местной администрации (исполнительно-распорядительного органа муниципального образования)</t>
  </si>
  <si>
    <t>002 08 00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</si>
  <si>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</si>
  <si>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</si>
  <si>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Руководитель контрольно-счетной палаты палаты муниципального образования и его заместители</t>
  </si>
  <si>
    <t>002 25 00</t>
  </si>
  <si>
    <t>Резервные фонды</t>
  </si>
  <si>
    <t>11</t>
  </si>
  <si>
    <t>Резервные фонды органов местного самоуправления</t>
  </si>
  <si>
    <t>070 05 00</t>
  </si>
  <si>
    <t>Прочие расходы</t>
  </si>
  <si>
    <t>013</t>
  </si>
  <si>
    <t>Другие общегосударственные вопросы</t>
  </si>
  <si>
    <t>13</t>
  </si>
  <si>
    <t>Государственная регистрация актов гражданского состояния</t>
  </si>
  <si>
    <t>001 38 00</t>
  </si>
  <si>
    <t>Осуществление полномочий по подготовке проведения статистических переписей</t>
  </si>
  <si>
    <t>001 43 00</t>
  </si>
  <si>
    <t>Оценка недвижимости, признание прав и регулирование отношений по государственной  и муниципальной собственности</t>
  </si>
  <si>
    <t>090 02 00</t>
  </si>
  <si>
    <t>Выполнение других обязательств государства</t>
  </si>
  <si>
    <t>092 03 00</t>
  </si>
  <si>
    <t>Обеспечение деятельности подведомственных учреждений</t>
  </si>
  <si>
    <t>093 99 00</t>
  </si>
  <si>
    <t>Выполнение функций бюджетными учреждениями</t>
  </si>
  <si>
    <t>001</t>
  </si>
  <si>
    <t>Условно утвержденные расходы</t>
  </si>
  <si>
    <t>999 00 00</t>
  </si>
  <si>
    <t>999</t>
  </si>
  <si>
    <t>НАЦИОНАЛЬНАЯ ЭКОНОМИКА</t>
  </si>
  <si>
    <t>Другие вопросы в области национальной экономики</t>
  </si>
  <si>
    <t>12</t>
  </si>
  <si>
    <t>Мероприятия в области строительства,  архитектуры и градостроительства</t>
  </si>
  <si>
    <t>338 00 00</t>
  </si>
  <si>
    <t>ЖИЛИЩНО-КОММУНАЛЬНОЕ ХОЗЯЙСТВО</t>
  </si>
  <si>
    <t>05</t>
  </si>
  <si>
    <t>Коммунальное хозяйство</t>
  </si>
  <si>
    <t>Подпрограмма "Развитие и модернизация объектов коммунальной инфраструктуры Волгоградской области" на 2009-2011 годы</t>
  </si>
  <si>
    <t>522 08 07</t>
  </si>
  <si>
    <t>Бюджетные инвестиции</t>
  </si>
  <si>
    <t>003</t>
  </si>
  <si>
    <t>Мероприятия по развитию водоснабжения в сельской местности</t>
  </si>
  <si>
    <t>522 09 02</t>
  </si>
  <si>
    <t>Мероприятия по развитию газификации в сельской местности</t>
  </si>
  <si>
    <t>522 09 03</t>
  </si>
  <si>
    <t>Другие вопросы в области жилищно-коммунального хозяйства</t>
  </si>
  <si>
    <t>002 99 00</t>
  </si>
  <si>
    <t>ОХРАНА ОКРУЖАЮЩЕЙ СРЕДЫ</t>
  </si>
  <si>
    <t>Охрана объектов растительного и животного мира и среды их обитания</t>
  </si>
  <si>
    <t>411 99 00</t>
  </si>
  <si>
    <t>ОБРАЗОВАНИЕ</t>
  </si>
  <si>
    <t>07</t>
  </si>
  <si>
    <t>Дошкольное образование</t>
  </si>
  <si>
    <t>420 99 00</t>
  </si>
  <si>
    <t>Общее образование</t>
  </si>
  <si>
    <t>421 99 00</t>
  </si>
  <si>
    <t>423 99 00</t>
  </si>
  <si>
    <t>Оздоровление детей</t>
  </si>
  <si>
    <t>432 02 00</t>
  </si>
  <si>
    <t>Выполнение функций государственными органами</t>
  </si>
  <si>
    <t>012</t>
  </si>
  <si>
    <t>Ежемесячное денежное вознаграждение за классное руководство</t>
  </si>
  <si>
    <t>520 09 00</t>
  </si>
  <si>
    <t>Молодежная политика и оздоровление детей</t>
  </si>
  <si>
    <t>431 99 00</t>
  </si>
  <si>
    <t>432 99 00</t>
  </si>
  <si>
    <t>Другие вопросы в области образования</t>
  </si>
  <si>
    <t>09</t>
  </si>
  <si>
    <t>452 99 00</t>
  </si>
  <si>
    <t>Районная целевая программа "Повышение безопасности дорожного движения на территории Городищенского муниципального района на 2010-2012 годы"</t>
  </si>
  <si>
    <t>795 08 00</t>
  </si>
  <si>
    <t>Мероприятия в сфере образования</t>
  </si>
  <si>
    <t>022</t>
  </si>
  <si>
    <t>Мероприятия в сфере культуры</t>
  </si>
  <si>
    <t>024</t>
  </si>
  <si>
    <t>Районная целевая программа "Комплексные меры противодействия наркомании на 2009-2011 годы на территории Городищенского муниципального района"</t>
  </si>
  <si>
    <t>795 09 00</t>
  </si>
  <si>
    <t>Программа по энергосбережению и повышению энергетической эффективности Городищенского муниципального района</t>
  </si>
  <si>
    <t>795 16 00</t>
  </si>
  <si>
    <t>КУЛЬТУРА И КИНЕМАТОГРАФИЯ</t>
  </si>
  <si>
    <t>08</t>
  </si>
  <si>
    <t>Культура</t>
  </si>
  <si>
    <t>440 99 00</t>
  </si>
  <si>
    <t>441 99 00</t>
  </si>
  <si>
    <t>442 99 00</t>
  </si>
  <si>
    <t>Комплектование книжных фондов библиотек муниципальных образований</t>
  </si>
  <si>
    <t>450 06 00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</si>
  <si>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</si>
  <si>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</si>
  <si>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</si>
  <si>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470 99 00</t>
  </si>
  <si>
    <t>Амбулаторная помощь</t>
  </si>
  <si>
    <t>471 99 00</t>
  </si>
  <si>
    <t>478 99 00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</si>
  <si>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</si>
  <si>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520 18 00</t>
  </si>
  <si>
    <t>Медицинская помощь в дневных стационарах всех типов</t>
  </si>
  <si>
    <t>Скорая медицинская помощь</t>
  </si>
  <si>
    <t>Другие вопросы в области здравоохранения</t>
  </si>
  <si>
    <t>Подпрограмма "Сахарный диабет"</t>
  </si>
  <si>
    <t>795 01 01</t>
  </si>
  <si>
    <t>Мероприятия в области здравоохранения</t>
  </si>
  <si>
    <t>067</t>
  </si>
  <si>
    <t>Подпрограмма "Неотложные меры по активному выявлению и профилактике туберкулеза"</t>
  </si>
  <si>
    <t>795 01 02</t>
  </si>
  <si>
    <t>Подпрограмма "АНТИ-ВИЧ/СПИД"</t>
  </si>
  <si>
    <t>795 01 04</t>
  </si>
  <si>
    <t>Подпрограмма "Профилактика трансмиссивных инфекций"</t>
  </si>
  <si>
    <t>795 01 05</t>
  </si>
  <si>
    <t>Подпрограмма "Вакцинопрофилактика"</t>
  </si>
  <si>
    <t>795 01 06</t>
  </si>
  <si>
    <t>Подпрограмма "Профилактика и лечение артериальной гипертонии"</t>
  </si>
  <si>
    <t>795 01 07</t>
  </si>
  <si>
    <t>Подпрограмма "Здоровый ребенок"</t>
  </si>
  <si>
    <t>795 03 01</t>
  </si>
  <si>
    <t>Подпрограмма "Безопасное материнство"</t>
  </si>
  <si>
    <t>795 03 02</t>
  </si>
  <si>
    <t>Районная целевая программа "Профилактика внутрибольничных инфекций"</t>
  </si>
  <si>
    <t>795 15 00</t>
  </si>
  <si>
    <t>СОЦИАЛЬНАЯ ПОЛИТИКА</t>
  </si>
  <si>
    <t>10</t>
  </si>
  <si>
    <t>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</si>
  <si>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</si>
  <si>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491 01 00</t>
  </si>
  <si>
    <t>Социальные выплаты</t>
  </si>
  <si>
    <t>005</t>
  </si>
  <si>
    <t>Социальное обеспечение населения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</si>
  <si>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</si>
  <si>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505 36 00</t>
  </si>
  <si>
    <t>Предоставление гражданам субсидий на оплату жилого помещения и коммунальных услуг</t>
  </si>
  <si>
    <t>505 48 00</t>
  </si>
  <si>
    <t>Оказание других видов социальной помощи</t>
  </si>
  <si>
    <t>505 86 00</t>
  </si>
  <si>
    <t>Мероприятия в области социальной политики</t>
  </si>
  <si>
    <t>514 01 00</t>
  </si>
  <si>
    <t>Районная целевая программа "Молодой семье - доступное жильё на 2006-2010г.г."</t>
  </si>
  <si>
    <t>795 12 00</t>
  </si>
  <si>
    <t>Субсидии на обеспечение жильем</t>
  </si>
  <si>
    <t>501</t>
  </si>
  <si>
    <t>Охрана семьи и детства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</si>
  <si>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</si>
  <si>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520 10 00</t>
  </si>
  <si>
    <t>Выплаты приемной семье на содержание подопечных детей</t>
  </si>
  <si>
    <t>520 13 11</t>
  </si>
  <si>
    <t>Оплата труда приемного родителя</t>
  </si>
  <si>
    <t>520 13 12</t>
  </si>
  <si>
    <t>Выплаты семьям опекунов на содержание подопечных детей</t>
  </si>
  <si>
    <t>520 13 20</t>
  </si>
  <si>
    <t>ФИЗИЧЕСКАЯ КУЛЬТУРА И СПОРТ</t>
  </si>
  <si>
    <t>Физическая культура</t>
  </si>
  <si>
    <t>482 99 00</t>
  </si>
  <si>
    <t>Мероприятия в области здравоохранения, спорта и физической культуры, туризма</t>
  </si>
  <si>
    <t>512 97 00</t>
  </si>
  <si>
    <t>СРЕДСТВА МАССОВОЙ ИНФОРМАЦИИ</t>
  </si>
  <si>
    <t>Периодическая печать и издательства</t>
  </si>
  <si>
    <t>457 99 00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</si>
  <si>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</si>
  <si>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</si>
  <si>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Процентные платежи по муниципальному  долгу</t>
  </si>
  <si>
    <t>065 03 00</t>
  </si>
  <si>
    <t>МЕЖБЮДЖЕТНЫЕ ТРАНСФЕРТЫ БЮДЖЕТАМ СУБЪЕКТОВ РОССИЙСКОЙ ФЕДЕРАЦИИ И МУНИЦИПАЛЬНЫХ ОБРАЗОВАНИЙ ОБЩЕГО ХАРАКТЕРА</t>
  </si>
  <si>
    <t>14</t>
  </si>
  <si>
    <t>Прочие межбюджетные трансферты бюджетам субъектов Российской Федерации и муниципальных образований общего характера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</si>
  <si>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</si>
  <si>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521 06 00</t>
  </si>
  <si>
    <t>Иные межбюджетные трансферты</t>
  </si>
  <si>
    <t>017</t>
  </si>
  <si>
    <t xml:space="preserve"> Приложение № 13</t>
  </si>
  <si>
    <t>Муниципальная долгосрочная целевая программа "Молодой семье - доступное жильё" на 2011-2013г.г."</t>
  </si>
  <si>
    <t>Сумма 2014 год</t>
  </si>
  <si>
    <t>Расходы бюджета Городищенского муниципального района по разделам, подразделам, целевым статьям и видам расходов на 2012-2014 годы.</t>
  </si>
  <si>
    <t>Долгосрочная целевая программа "Развитие инвестиционной деятельности на территории Городищенского муниципального района Волгоградской области на 2012-2015гг."</t>
  </si>
  <si>
    <t>Муниципальная целевая программа "Функционирование и развитие системы управления Городищенского муниципального района Волгоградской области на 2011-2014гг."</t>
  </si>
  <si>
    <t>795 17 00</t>
  </si>
  <si>
    <t>795 18 00</t>
  </si>
  <si>
    <t>Куми</t>
  </si>
  <si>
    <t>Муниципальная целевая программа «Функционирование и развитие системы управления Городищенского муниципального района Волгоградской области на 2011-2014 гг.»</t>
  </si>
  <si>
    <t>Админ.</t>
  </si>
  <si>
    <t>Обеспечение проведения выборов и референдумов</t>
  </si>
  <si>
    <t>020 00 02</t>
  </si>
  <si>
    <t>Куми+Админ</t>
  </si>
  <si>
    <t>Долгосрочная муниципальная целевая программа «Охрана окружающей среды Городищенского муниципального района Волгоградской области на 2012-2016 гг.»</t>
  </si>
  <si>
    <t>Долгосрочная муниципальная целевая программа «Развитие и модернизация сети образовательных учреждений на территории Городищенского муниципального района на 2011-2013 гг.»</t>
  </si>
  <si>
    <t>795 19 00</t>
  </si>
  <si>
    <t>Профессиональная подготовка, переподготовка и повышение квалификации</t>
  </si>
  <si>
    <t>Муниципальная целевая программа «Сохранение и развитие муниципальных учреждений культуры, спорта и молодежной политики Городищенского муниципального района на 2012-2016 гг.»</t>
  </si>
  <si>
    <t>795 26 00</t>
  </si>
  <si>
    <t>Долгосрочная муниципальная целевая программа «Развитие инвестиционной деятельности на территории Городищенского муниципального района Волгоградской области на 2012-2015 гг.»</t>
  </si>
  <si>
    <t>457 19 00</t>
  </si>
  <si>
    <t>019</t>
  </si>
  <si>
    <t>Субсидии некоммерческим организациям</t>
  </si>
  <si>
    <t>Другие вопросы в области средств массовой информации</t>
  </si>
  <si>
    <t>КСП</t>
  </si>
  <si>
    <t>Проведение выборов в представительные органы муниципального образования</t>
  </si>
  <si>
    <t>Муниципальная целевая программа "Сохранение и развитие муниципальных учреждений культуры, спорта и молодежной политики Городищенского муниципального района на 2012-2016 г.г."</t>
  </si>
  <si>
    <t>7952600</t>
  </si>
  <si>
    <t>культура</t>
  </si>
  <si>
    <t>Комплексеаям целевая программа по профилактике правонарушений в Городищенском муниципальном районе на 2011-2013 г.г."</t>
  </si>
  <si>
    <t>7951000</t>
  </si>
  <si>
    <t>Админ.+ культура (2012 культура)</t>
  </si>
  <si>
    <t>Муниципальная целевая программа "Патриотическое воспитание и допризывная подготовка молодежи Городищенского муниципального района на 2012-2014 г.г."</t>
  </si>
  <si>
    <t>7952400</t>
  </si>
  <si>
    <t>Муниципальная целевая программа "Функционирование и развитие системы управления Городищенского муниципального района Волгоградской области на 2011-2014 г.г."</t>
  </si>
  <si>
    <t>7951800</t>
  </si>
  <si>
    <t>Муниципальная целевая программа "Комплексные меры противодействия наркомании на территории Городищенского муниципального района на 2012-2014 г.г."</t>
  </si>
  <si>
    <t>795 21 00</t>
  </si>
  <si>
    <t>795 22 00</t>
  </si>
  <si>
    <t>Муниципальная долгосрочная целевая программа "Программа по энергосбережению и повышению энергетической эффективности Городищенского муниципального района" на 2010-2015 г.г.</t>
  </si>
  <si>
    <t>Образование</t>
  </si>
  <si>
    <t xml:space="preserve">07 </t>
  </si>
  <si>
    <t>Муниципальная целевая программа "Обеспечение пожарной безопасности и антитеррорестической защищенности на 2012-2014гг"</t>
  </si>
  <si>
    <t>795 20 00</t>
  </si>
  <si>
    <t>Муниципальная целевая программа "Развитие отрасли "Образование" на территории Городищенского муниципального района на 2011-2014гг"</t>
  </si>
  <si>
    <t>795 24 00</t>
  </si>
  <si>
    <t>Районная целевая программа "Комплексные меры противодействия наркомании на территории Городищенского муниципального района на 2012-2014 годы"</t>
  </si>
  <si>
    <t>795 27 00</t>
  </si>
  <si>
    <t>культура+образ</t>
  </si>
  <si>
    <t>кф</t>
  </si>
  <si>
    <t>Куми+Админ+дума</t>
  </si>
  <si>
    <t>Комплексная муниципальная целевая программа по профилактике правонарушений в Городищенском муниципальном районе на 2011-2013 годы</t>
  </si>
  <si>
    <t>795 10 00</t>
  </si>
  <si>
    <t>795 28 00</t>
  </si>
  <si>
    <t>Долгосрочная муниципальная целевая програма "Сохранение и развитие объектов здравоохранения на 2012-2014гг."</t>
  </si>
  <si>
    <t>102 01 02</t>
  </si>
  <si>
    <t>Бюджетные инвестиции в объекты капитального строительства собственности муниципальных образований</t>
  </si>
  <si>
    <t xml:space="preserve"> </t>
  </si>
  <si>
    <t>Районная целевая программа "Здоровое поколение"</t>
  </si>
  <si>
    <t>795 03 00</t>
  </si>
  <si>
    <t xml:space="preserve"> № 495 от 26.01.2012г.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</si>
  <si>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</t>
  </si>
  <si>
    <t xml:space="preserve">Председатель комитета финансов </t>
  </si>
  <si>
    <t xml:space="preserve">администрации Городищенского муниципального района </t>
  </si>
  <si>
    <t xml:space="preserve">                 В.В.Титивкин</t>
  </si>
  <si>
    <t xml:space="preserve"> № 495  от 26.01.2012г.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</si>
</sst>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#,##0.0"/>
  </numFmts>
  <fonts count="5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name val="Arial Cyr"/>
      <family val="0"/>
    </font>
    <font>
      <b/>
      <sz val="10"/>
      <color indexed="8"/>
      <name val="Arial Cyr"/>
      <family val="0"/>
    </font>
    <font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49" fontId="5" fillId="0" borderId="1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49" fontId="7" fillId="0" borderId="0" xfId="0" applyNumberFormat="1" applyFont="1" applyAlignment="1">
      <alignment horizontal="right" vertical="center"/>
    </xf>
    <xf numFmtId="0" fontId="8" fillId="0" borderId="0" xfId="0" applyFont="1" applyAlignment="1">
      <alignment vertical="center"/>
    </xf>
    <xf numFmtId="49" fontId="8" fillId="0" borderId="0" xfId="0" applyNumberFormat="1" applyFont="1" applyAlignment="1">
      <alignment horizontal="right" vertical="center"/>
    </xf>
    <xf numFmtId="0" fontId="13" fillId="0" borderId="10" xfId="0" applyFont="1" applyBorder="1" applyAlignment="1">
      <alignment horizontal="center" vertical="center"/>
    </xf>
    <xf numFmtId="165" fontId="5" fillId="0" borderId="10" xfId="0" applyNumberFormat="1" applyFont="1" applyBorder="1" applyAlignment="1">
      <alignment horizontal="right" vertical="center"/>
    </xf>
    <xf numFmtId="49" fontId="10" fillId="0" borderId="10" xfId="0" applyNumberFormat="1" applyFont="1" applyBorder="1" applyAlignment="1">
      <alignment horizontal="left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49" fontId="10" fillId="0" borderId="1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165" fontId="10" fillId="0" borderId="10" xfId="0" applyNumberFormat="1" applyFont="1" applyBorder="1" applyAlignment="1">
      <alignment horizontal="right" vertical="center"/>
    </xf>
    <xf numFmtId="49" fontId="11" fillId="0" borderId="10" xfId="0" applyNumberFormat="1" applyFont="1" applyBorder="1" applyAlignment="1">
      <alignment horizontal="left" vertical="center" wrapText="1"/>
    </xf>
    <xf numFmtId="165" fontId="11" fillId="0" borderId="10" xfId="0" applyNumberFormat="1" applyFont="1" applyBorder="1" applyAlignment="1">
      <alignment horizontal="right" vertical="center"/>
    </xf>
    <xf numFmtId="164" fontId="11" fillId="0" borderId="10" xfId="0" applyNumberFormat="1" applyFont="1" applyBorder="1" applyAlignment="1">
      <alignment horizontal="left" vertical="center" wrapText="1"/>
    </xf>
    <xf numFmtId="165" fontId="11" fillId="33" borderId="10" xfId="0" applyNumberFormat="1" applyFont="1" applyFill="1" applyBorder="1" applyAlignment="1">
      <alignment horizontal="right" vertical="center"/>
    </xf>
    <xf numFmtId="165" fontId="10" fillId="33" borderId="10" xfId="0" applyNumberFormat="1" applyFont="1" applyFill="1" applyBorder="1" applyAlignment="1">
      <alignment horizontal="right" vertical="center"/>
    </xf>
    <xf numFmtId="49" fontId="11" fillId="33" borderId="10" xfId="0" applyNumberFormat="1" applyFont="1" applyFill="1" applyBorder="1" applyAlignment="1">
      <alignment horizontal="left" vertical="center" wrapText="1"/>
    </xf>
    <xf numFmtId="49" fontId="11" fillId="33" borderId="10" xfId="0" applyNumberFormat="1" applyFont="1" applyFill="1" applyBorder="1" applyAlignment="1">
      <alignment horizontal="center" vertical="center" wrapText="1"/>
    </xf>
    <xf numFmtId="165" fontId="11" fillId="34" borderId="10" xfId="0" applyNumberFormat="1" applyFont="1" applyFill="1" applyBorder="1" applyAlignment="1">
      <alignment horizontal="right" vertical="center"/>
    </xf>
    <xf numFmtId="49" fontId="10" fillId="34" borderId="10" xfId="0" applyNumberFormat="1" applyFont="1" applyFill="1" applyBorder="1" applyAlignment="1">
      <alignment horizontal="left" vertical="center" wrapText="1"/>
    </xf>
    <xf numFmtId="49" fontId="10" fillId="34" borderId="10" xfId="0" applyNumberFormat="1" applyFont="1" applyFill="1" applyBorder="1" applyAlignment="1">
      <alignment horizontal="center" vertical="center" wrapText="1"/>
    </xf>
    <xf numFmtId="165" fontId="10" fillId="34" borderId="10" xfId="0" applyNumberFormat="1" applyFont="1" applyFill="1" applyBorder="1" applyAlignment="1">
      <alignment horizontal="right" vertical="center"/>
    </xf>
    <xf numFmtId="165" fontId="11" fillId="0" borderId="0" xfId="0" applyNumberFormat="1" applyFont="1" applyAlignment="1">
      <alignment vertical="center"/>
    </xf>
    <xf numFmtId="49" fontId="11" fillId="0" borderId="10" xfId="0" applyNumberFormat="1" applyFont="1" applyBorder="1" applyAlignment="1">
      <alignment horizontal="left" vertical="center" wrapText="1"/>
    </xf>
    <xf numFmtId="0" fontId="11" fillId="0" borderId="0" xfId="0" applyFont="1" applyAlignment="1">
      <alignment vertical="center"/>
    </xf>
    <xf numFmtId="49" fontId="11" fillId="35" borderId="10" xfId="0" applyNumberFormat="1" applyFont="1" applyFill="1" applyBorder="1" applyAlignment="1">
      <alignment horizontal="center" vertical="center" wrapText="1"/>
    </xf>
    <xf numFmtId="49" fontId="10" fillId="33" borderId="10" xfId="0" applyNumberFormat="1" applyFont="1" applyFill="1" applyBorder="1" applyAlignment="1">
      <alignment horizontal="left"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49" fontId="11" fillId="33" borderId="10" xfId="0" applyNumberFormat="1" applyFont="1" applyFill="1" applyBorder="1" applyAlignment="1">
      <alignment horizontal="left"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49" fontId="10" fillId="33" borderId="10" xfId="0" applyNumberFormat="1" applyFont="1" applyFill="1" applyBorder="1" applyAlignment="1">
      <alignment horizontal="left" vertical="center" wrapText="1"/>
    </xf>
    <xf numFmtId="165" fontId="10" fillId="33" borderId="10" xfId="0" applyNumberFormat="1" applyFont="1" applyFill="1" applyBorder="1" applyAlignment="1">
      <alignment horizontal="right" vertical="center"/>
    </xf>
    <xf numFmtId="49" fontId="11" fillId="33" borderId="10" xfId="0" applyNumberFormat="1" applyFont="1" applyFill="1" applyBorder="1" applyAlignment="1">
      <alignment horizontal="center" vertical="center" wrapText="1"/>
    </xf>
    <xf numFmtId="165" fontId="11" fillId="33" borderId="10" xfId="0" applyNumberFormat="1" applyFont="1" applyFill="1" applyBorder="1" applyAlignment="1">
      <alignment horizontal="right" vertical="center"/>
    </xf>
    <xf numFmtId="0" fontId="9" fillId="33" borderId="0" xfId="0" applyFont="1" applyFill="1" applyAlignment="1">
      <alignment wrapText="1"/>
    </xf>
    <xf numFmtId="49" fontId="9" fillId="33" borderId="10" xfId="0" applyNumberFormat="1" applyFont="1" applyFill="1" applyBorder="1" applyAlignment="1">
      <alignment horizontal="left" vertical="center" wrapText="1"/>
    </xf>
    <xf numFmtId="49" fontId="11" fillId="33" borderId="10" xfId="0" applyNumberFormat="1" applyFont="1" applyFill="1" applyBorder="1" applyAlignment="1">
      <alignment horizontal="justify" vertic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165" fontId="11" fillId="33" borderId="10" xfId="0" applyNumberFormat="1" applyFont="1" applyFill="1" applyBorder="1" applyAlignment="1">
      <alignment horizontal="right"/>
    </xf>
    <xf numFmtId="49" fontId="14" fillId="33" borderId="10" xfId="0" applyNumberFormat="1" applyFont="1" applyFill="1" applyBorder="1" applyAlignment="1">
      <alignment horizontal="center" vertical="center" wrapText="1"/>
    </xf>
    <xf numFmtId="49" fontId="15" fillId="33" borderId="10" xfId="0" applyNumberFormat="1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left" vertical="center" wrapText="1"/>
    </xf>
    <xf numFmtId="49" fontId="5" fillId="34" borderId="10" xfId="0" applyNumberFormat="1" applyFont="1" applyFill="1" applyBorder="1" applyAlignment="1">
      <alignment horizontal="center" vertical="center" wrapText="1"/>
    </xf>
    <xf numFmtId="165" fontId="5" fillId="34" borderId="10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49" fontId="8" fillId="0" borderId="0" xfId="0" applyNumberFormat="1" applyFont="1" applyFill="1" applyAlignment="1">
      <alignment horizontal="right" vertical="center"/>
    </xf>
    <xf numFmtId="0" fontId="0" fillId="0" borderId="0" xfId="0" applyFill="1" applyAlignment="1">
      <alignment/>
    </xf>
    <xf numFmtId="0" fontId="7" fillId="0" borderId="0" xfId="0" applyFont="1" applyFill="1" applyAlignment="1">
      <alignment vertical="center"/>
    </xf>
    <xf numFmtId="49" fontId="7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165" fontId="10" fillId="0" borderId="10" xfId="0" applyNumberFormat="1" applyFont="1" applyFill="1" applyBorder="1" applyAlignment="1">
      <alignment horizontal="right" vertical="center"/>
    </xf>
    <xf numFmtId="165" fontId="1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49" fontId="11" fillId="0" borderId="10" xfId="0" applyNumberFormat="1" applyFont="1" applyFill="1" applyBorder="1" applyAlignment="1">
      <alignment horizontal="left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165" fontId="11" fillId="0" borderId="10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vertical="center"/>
    </xf>
    <xf numFmtId="49" fontId="11" fillId="0" borderId="10" xfId="0" applyNumberFormat="1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left" vertical="center" wrapText="1"/>
    </xf>
    <xf numFmtId="165" fontId="10" fillId="0" borderId="10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vertical="center"/>
    </xf>
    <xf numFmtId="49" fontId="11" fillId="0" borderId="10" xfId="0" applyNumberFormat="1" applyFont="1" applyFill="1" applyBorder="1" applyAlignment="1">
      <alignment horizontal="center" vertical="center" wrapText="1"/>
    </xf>
    <xf numFmtId="165" fontId="11" fillId="0" borderId="10" xfId="0" applyNumberFormat="1" applyFont="1" applyFill="1" applyBorder="1" applyAlignment="1">
      <alignment horizontal="right" vertical="center"/>
    </xf>
    <xf numFmtId="0" fontId="9" fillId="0" borderId="10" xfId="0" applyFont="1" applyFill="1" applyBorder="1" applyAlignment="1">
      <alignment wrapText="1"/>
    </xf>
    <xf numFmtId="49" fontId="9" fillId="0" borderId="10" xfId="0" applyNumberFormat="1" applyFont="1" applyFill="1" applyBorder="1" applyAlignment="1">
      <alignment horizontal="left" vertical="center" wrapText="1"/>
    </xf>
    <xf numFmtId="49" fontId="11" fillId="0" borderId="10" xfId="0" applyNumberFormat="1" applyFont="1" applyFill="1" applyBorder="1" applyAlignment="1">
      <alignment horizontal="justify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165" fontId="11" fillId="0" borderId="10" xfId="0" applyNumberFormat="1" applyFont="1" applyFill="1" applyBorder="1" applyAlignment="1">
      <alignment horizontal="right"/>
    </xf>
    <xf numFmtId="165" fontId="11" fillId="0" borderId="0" xfId="0" applyNumberFormat="1" applyFont="1" applyFill="1" applyAlignment="1">
      <alignment vertical="center"/>
    </xf>
    <xf numFmtId="164" fontId="11" fillId="0" borderId="10" xfId="0" applyNumberFormat="1" applyFont="1" applyFill="1" applyBorder="1" applyAlignment="1">
      <alignment horizontal="left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165" fontId="5" fillId="0" borderId="1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49" fontId="11" fillId="33" borderId="10" xfId="0" applyNumberFormat="1" applyFont="1" applyFill="1" applyBorder="1" applyAlignment="1">
      <alignment horizontal="left" vertical="center" wrapText="1"/>
    </xf>
    <xf numFmtId="165" fontId="11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 vertical="center"/>
    </xf>
    <xf numFmtId="49" fontId="10" fillId="0" borderId="10" xfId="0" applyNumberFormat="1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165" fontId="10" fillId="0" borderId="10" xfId="0" applyNumberFormat="1" applyFont="1" applyFill="1" applyBorder="1" applyAlignment="1">
      <alignment horizontal="right" vertical="center"/>
    </xf>
    <xf numFmtId="165" fontId="1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49" fontId="11" fillId="0" borderId="10" xfId="0" applyNumberFormat="1" applyFont="1" applyFill="1" applyBorder="1" applyAlignment="1">
      <alignment horizontal="left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165" fontId="11" fillId="0" borderId="10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vertical="center"/>
    </xf>
    <xf numFmtId="49" fontId="11" fillId="0" borderId="10" xfId="0" applyNumberFormat="1" applyFont="1" applyFill="1" applyBorder="1" applyAlignment="1">
      <alignment horizontal="justify" vertical="center" wrapText="1"/>
    </xf>
    <xf numFmtId="165" fontId="11" fillId="0" borderId="10" xfId="0" applyNumberFormat="1" applyFont="1" applyFill="1" applyBorder="1" applyAlignment="1">
      <alignment horizontal="right"/>
    </xf>
    <xf numFmtId="165" fontId="11" fillId="0" borderId="0" xfId="0" applyNumberFormat="1" applyFont="1" applyFill="1" applyAlignment="1">
      <alignment vertical="center"/>
    </xf>
    <xf numFmtId="164" fontId="11" fillId="0" borderId="10" xfId="0" applyNumberFormat="1" applyFont="1" applyFill="1" applyBorder="1" applyAlignment="1">
      <alignment horizontal="left" vertical="center" wrapText="1"/>
    </xf>
    <xf numFmtId="165" fontId="11" fillId="0" borderId="0" xfId="0" applyNumberFormat="1" applyFont="1" applyFill="1" applyBorder="1" applyAlignment="1">
      <alignment horizontal="right" vertical="center"/>
    </xf>
    <xf numFmtId="0" fontId="16" fillId="0" borderId="0" xfId="0" applyFont="1" applyFill="1" applyAlignment="1">
      <alignment/>
    </xf>
    <xf numFmtId="164" fontId="4" fillId="0" borderId="0" xfId="0" applyNumberFormat="1" applyFont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6"/>
  <sheetViews>
    <sheetView showGridLines="0" tabSelected="1" zoomScale="75" zoomScaleNormal="75" zoomScalePageLayoutView="0" workbookViewId="0" topLeftCell="A1">
      <selection activeCell="M11" sqref="M11"/>
    </sheetView>
  </sheetViews>
  <sheetFormatPr defaultColWidth="9.00390625" defaultRowHeight="12.75"/>
  <cols>
    <col min="1" max="1" width="44.375" style="0" customWidth="1"/>
    <col min="2" max="2" width="8.25390625" style="0" customWidth="1"/>
    <col min="3" max="3" width="8.75390625" style="0" customWidth="1"/>
    <col min="4" max="4" width="11.625" style="0" customWidth="1"/>
    <col min="5" max="5" width="10.75390625" style="0" customWidth="1"/>
    <col min="6" max="6" width="44.375" style="0" hidden="1" customWidth="1"/>
    <col min="7" max="7" width="18.00390625" style="0" customWidth="1"/>
    <col min="8" max="8" width="18.25390625" style="0" customWidth="1"/>
    <col min="9" max="9" width="18.00390625" style="0" customWidth="1"/>
    <col min="10" max="10" width="44.375" style="0" hidden="1" customWidth="1"/>
  </cols>
  <sheetData>
    <row r="1" spans="1:10" ht="18.75">
      <c r="A1" s="9"/>
      <c r="B1" s="9"/>
      <c r="C1" s="9"/>
      <c r="D1" s="9"/>
      <c r="E1" s="9"/>
      <c r="F1" s="9"/>
      <c r="G1" s="10"/>
      <c r="H1" s="10"/>
      <c r="I1" s="10" t="s">
        <v>198</v>
      </c>
      <c r="J1" s="10"/>
    </row>
    <row r="2" spans="1:10" ht="18.75">
      <c r="A2" s="7"/>
      <c r="B2" s="7"/>
      <c r="C2" s="7"/>
      <c r="D2" s="7"/>
      <c r="E2" s="7"/>
      <c r="F2" s="7"/>
      <c r="G2" s="8"/>
      <c r="H2" s="8"/>
      <c r="I2" s="8" t="s">
        <v>4</v>
      </c>
      <c r="J2" s="8"/>
    </row>
    <row r="3" spans="1:10" ht="18.75">
      <c r="A3" s="7"/>
      <c r="B3" s="7"/>
      <c r="C3" s="7"/>
      <c r="D3" s="7"/>
      <c r="E3" s="7"/>
      <c r="F3" s="7"/>
      <c r="G3" s="8"/>
      <c r="H3" s="123" t="s">
        <v>264</v>
      </c>
      <c r="I3" s="123"/>
      <c r="J3" s="123"/>
    </row>
    <row r="4" spans="1:10" ht="18.75">
      <c r="A4" s="7"/>
      <c r="B4" s="7"/>
      <c r="C4" s="7"/>
      <c r="D4" s="7"/>
      <c r="E4" s="7"/>
      <c r="F4" s="7"/>
      <c r="G4" s="8"/>
      <c r="H4" s="8"/>
      <c r="I4" s="8"/>
      <c r="J4" s="8"/>
    </row>
    <row r="5" spans="1:10" ht="37.5" customHeight="1">
      <c r="A5" s="109" t="s">
        <v>5</v>
      </c>
      <c r="B5" s="109"/>
      <c r="C5" s="109"/>
      <c r="D5" s="109"/>
      <c r="E5" s="109"/>
      <c r="F5" s="109"/>
      <c r="G5" s="109"/>
      <c r="H5" s="109"/>
      <c r="I5" s="109"/>
      <c r="J5" s="109"/>
    </row>
    <row r="6" spans="1:10" ht="12.7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5.75">
      <c r="A7" s="1"/>
      <c r="B7" s="1"/>
      <c r="C7" s="1"/>
      <c r="D7" s="1"/>
      <c r="E7" s="1"/>
      <c r="F7" s="1"/>
      <c r="G7" s="5"/>
      <c r="H7" s="5"/>
      <c r="I7" s="5" t="s">
        <v>6</v>
      </c>
      <c r="J7" s="5"/>
    </row>
    <row r="8" spans="1:10" ht="15.75">
      <c r="A8" s="110" t="s">
        <v>9</v>
      </c>
      <c r="B8" s="111" t="s">
        <v>7</v>
      </c>
      <c r="C8" s="112"/>
      <c r="D8" s="112"/>
      <c r="E8" s="113"/>
      <c r="F8" s="110" t="s">
        <v>9</v>
      </c>
      <c r="G8" s="110" t="s">
        <v>8</v>
      </c>
      <c r="H8" s="114" t="s">
        <v>10</v>
      </c>
      <c r="I8" s="114" t="s">
        <v>11</v>
      </c>
      <c r="J8" s="110" t="s">
        <v>9</v>
      </c>
    </row>
    <row r="9" spans="1:10" ht="31.5">
      <c r="A9" s="110"/>
      <c r="B9" s="6" t="s">
        <v>0</v>
      </c>
      <c r="C9" s="6" t="s">
        <v>1</v>
      </c>
      <c r="D9" s="6" t="s">
        <v>2</v>
      </c>
      <c r="E9" s="6" t="s">
        <v>3</v>
      </c>
      <c r="F9" s="110"/>
      <c r="G9" s="110"/>
      <c r="H9" s="115"/>
      <c r="I9" s="115"/>
      <c r="J9" s="110"/>
    </row>
    <row r="10" spans="1:10" ht="12.75" customHeight="1">
      <c r="A10" s="11">
        <v>1</v>
      </c>
      <c r="B10" s="11">
        <v>2</v>
      </c>
      <c r="C10" s="11">
        <v>3</v>
      </c>
      <c r="D10" s="11">
        <v>4</v>
      </c>
      <c r="E10" s="11">
        <v>5</v>
      </c>
      <c r="F10" s="11"/>
      <c r="G10" s="11">
        <v>6</v>
      </c>
      <c r="H10" s="11">
        <v>7</v>
      </c>
      <c r="I10" s="11">
        <v>8</v>
      </c>
      <c r="J10" s="11"/>
    </row>
    <row r="11" spans="1:15" ht="31.5">
      <c r="A11" s="13" t="s">
        <v>14</v>
      </c>
      <c r="B11" s="16" t="s">
        <v>15</v>
      </c>
      <c r="C11" s="16" t="s">
        <v>16</v>
      </c>
      <c r="D11" s="16" t="s">
        <v>13</v>
      </c>
      <c r="E11" s="16" t="s">
        <v>13</v>
      </c>
      <c r="F11" s="13" t="s">
        <v>14</v>
      </c>
      <c r="G11" s="18">
        <v>76309.9</v>
      </c>
      <c r="H11" s="18">
        <v>92028.4</v>
      </c>
      <c r="I11" s="18">
        <v>100834.8</v>
      </c>
      <c r="J11" s="13" t="s">
        <v>14</v>
      </c>
      <c r="K11" s="17"/>
      <c r="L11" s="17"/>
      <c r="M11" s="17"/>
      <c r="N11" s="17"/>
      <c r="O11" s="17"/>
    </row>
    <row r="12" spans="1:15" ht="63">
      <c r="A12" s="19" t="s">
        <v>17</v>
      </c>
      <c r="B12" s="14" t="s">
        <v>15</v>
      </c>
      <c r="C12" s="14" t="s">
        <v>18</v>
      </c>
      <c r="D12" s="14" t="s">
        <v>13</v>
      </c>
      <c r="E12" s="14" t="s">
        <v>13</v>
      </c>
      <c r="F12" s="19" t="s">
        <v>17</v>
      </c>
      <c r="G12" s="20">
        <v>889.1</v>
      </c>
      <c r="H12" s="20">
        <v>889.1</v>
      </c>
      <c r="I12" s="20">
        <v>889.1</v>
      </c>
      <c r="J12" s="19" t="s">
        <v>17</v>
      </c>
      <c r="K12" s="15"/>
      <c r="L12" s="15"/>
      <c r="M12" s="15"/>
      <c r="N12" s="15"/>
      <c r="O12" s="15"/>
    </row>
    <row r="13" spans="1:15" ht="15.75">
      <c r="A13" s="19" t="s">
        <v>19</v>
      </c>
      <c r="B13" s="14" t="s">
        <v>15</v>
      </c>
      <c r="C13" s="14" t="s">
        <v>18</v>
      </c>
      <c r="D13" s="14" t="s">
        <v>20</v>
      </c>
      <c r="E13" s="14" t="s">
        <v>13</v>
      </c>
      <c r="F13" s="19" t="s">
        <v>19</v>
      </c>
      <c r="G13" s="20">
        <v>889.1</v>
      </c>
      <c r="H13" s="20">
        <v>889.1</v>
      </c>
      <c r="I13" s="20">
        <v>889.1</v>
      </c>
      <c r="J13" s="19" t="s">
        <v>19</v>
      </c>
      <c r="K13" s="15"/>
      <c r="L13" s="15"/>
      <c r="M13" s="15"/>
      <c r="N13" s="15"/>
      <c r="O13" s="15"/>
    </row>
    <row r="14" spans="1:15" ht="31.5">
      <c r="A14" s="19" t="s">
        <v>21</v>
      </c>
      <c r="B14" s="14" t="s">
        <v>15</v>
      </c>
      <c r="C14" s="14" t="s">
        <v>18</v>
      </c>
      <c r="D14" s="14" t="s">
        <v>20</v>
      </c>
      <c r="E14" s="14" t="s">
        <v>22</v>
      </c>
      <c r="F14" s="19" t="s">
        <v>21</v>
      </c>
      <c r="G14" s="20">
        <v>889.1</v>
      </c>
      <c r="H14" s="20">
        <v>889.1</v>
      </c>
      <c r="I14" s="20">
        <v>889.1</v>
      </c>
      <c r="J14" s="19" t="s">
        <v>21</v>
      </c>
      <c r="K14" s="15"/>
      <c r="L14" s="15"/>
      <c r="M14" s="15"/>
      <c r="N14" s="15"/>
      <c r="O14" s="15"/>
    </row>
    <row r="15" spans="1:15" ht="78.75">
      <c r="A15" s="19" t="s">
        <v>23</v>
      </c>
      <c r="B15" s="14" t="s">
        <v>15</v>
      </c>
      <c r="C15" s="14" t="s">
        <v>24</v>
      </c>
      <c r="D15" s="14" t="s">
        <v>13</v>
      </c>
      <c r="E15" s="14" t="s">
        <v>13</v>
      </c>
      <c r="F15" s="19" t="s">
        <v>23</v>
      </c>
      <c r="G15" s="20">
        <v>5488.5</v>
      </c>
      <c r="H15" s="20">
        <v>5488.5</v>
      </c>
      <c r="I15" s="20">
        <v>5488.5</v>
      </c>
      <c r="J15" s="19" t="s">
        <v>23</v>
      </c>
      <c r="K15" s="15"/>
      <c r="L15" s="15"/>
      <c r="M15" s="15"/>
      <c r="N15" s="15"/>
      <c r="O15" s="15"/>
    </row>
    <row r="16" spans="1:15" ht="15.75">
      <c r="A16" s="19" t="s">
        <v>25</v>
      </c>
      <c r="B16" s="14" t="s">
        <v>15</v>
      </c>
      <c r="C16" s="14" t="s">
        <v>24</v>
      </c>
      <c r="D16" s="14" t="s">
        <v>26</v>
      </c>
      <c r="E16" s="14" t="s">
        <v>13</v>
      </c>
      <c r="F16" s="19" t="s">
        <v>25</v>
      </c>
      <c r="G16" s="20">
        <v>4867.8</v>
      </c>
      <c r="H16" s="20">
        <v>4867.8</v>
      </c>
      <c r="I16" s="20">
        <v>4867.8</v>
      </c>
      <c r="J16" s="19" t="s">
        <v>25</v>
      </c>
      <c r="K16" s="15"/>
      <c r="L16" s="15"/>
      <c r="M16" s="15"/>
      <c r="N16" s="15"/>
      <c r="O16" s="15"/>
    </row>
    <row r="17" spans="1:15" ht="31.5">
      <c r="A17" s="19" t="s">
        <v>21</v>
      </c>
      <c r="B17" s="14" t="s">
        <v>15</v>
      </c>
      <c r="C17" s="14" t="s">
        <v>24</v>
      </c>
      <c r="D17" s="14" t="s">
        <v>26</v>
      </c>
      <c r="E17" s="14" t="s">
        <v>22</v>
      </c>
      <c r="F17" s="19" t="s">
        <v>21</v>
      </c>
      <c r="G17" s="20">
        <v>4867.8</v>
      </c>
      <c r="H17" s="20">
        <v>4867.8</v>
      </c>
      <c r="I17" s="20">
        <v>4867.8</v>
      </c>
      <c r="J17" s="19" t="s">
        <v>21</v>
      </c>
      <c r="K17" s="15"/>
      <c r="L17" s="15"/>
      <c r="M17" s="15"/>
      <c r="N17" s="15"/>
      <c r="O17" s="15"/>
    </row>
    <row r="18" spans="1:15" ht="31.5">
      <c r="A18" s="19" t="s">
        <v>27</v>
      </c>
      <c r="B18" s="14" t="s">
        <v>15</v>
      </c>
      <c r="C18" s="14" t="s">
        <v>24</v>
      </c>
      <c r="D18" s="14" t="s">
        <v>28</v>
      </c>
      <c r="E18" s="14" t="s">
        <v>13</v>
      </c>
      <c r="F18" s="19" t="s">
        <v>27</v>
      </c>
      <c r="G18" s="20">
        <v>620.7</v>
      </c>
      <c r="H18" s="20">
        <v>620.7</v>
      </c>
      <c r="I18" s="20">
        <v>620.7</v>
      </c>
      <c r="J18" s="19" t="s">
        <v>27</v>
      </c>
      <c r="K18" s="15"/>
      <c r="L18" s="15"/>
      <c r="M18" s="15"/>
      <c r="N18" s="15"/>
      <c r="O18" s="15"/>
    </row>
    <row r="19" spans="1:15" ht="31.5">
      <c r="A19" s="19" t="s">
        <v>21</v>
      </c>
      <c r="B19" s="14" t="s">
        <v>15</v>
      </c>
      <c r="C19" s="14" t="s">
        <v>24</v>
      </c>
      <c r="D19" s="14" t="s">
        <v>28</v>
      </c>
      <c r="E19" s="14" t="s">
        <v>22</v>
      </c>
      <c r="F19" s="19" t="s">
        <v>21</v>
      </c>
      <c r="G19" s="20">
        <v>620.7</v>
      </c>
      <c r="H19" s="20">
        <v>620.7</v>
      </c>
      <c r="I19" s="20">
        <v>620.7</v>
      </c>
      <c r="J19" s="19" t="s">
        <v>21</v>
      </c>
      <c r="K19" s="15"/>
      <c r="L19" s="15"/>
      <c r="M19" s="15"/>
      <c r="N19" s="15"/>
      <c r="O19" s="15"/>
    </row>
    <row r="20" spans="1:15" ht="78.75">
      <c r="A20" s="19" t="s">
        <v>29</v>
      </c>
      <c r="B20" s="14" t="s">
        <v>15</v>
      </c>
      <c r="C20" s="14" t="s">
        <v>30</v>
      </c>
      <c r="D20" s="14" t="s">
        <v>13</v>
      </c>
      <c r="E20" s="14" t="s">
        <v>13</v>
      </c>
      <c r="F20" s="19" t="s">
        <v>29</v>
      </c>
      <c r="G20" s="20">
        <v>23079.9</v>
      </c>
      <c r="H20" s="20">
        <v>23079.9</v>
      </c>
      <c r="I20" s="20">
        <v>23079.9</v>
      </c>
      <c r="J20" s="19" t="s">
        <v>29</v>
      </c>
      <c r="K20" s="15"/>
      <c r="L20" s="15"/>
      <c r="M20" s="15"/>
      <c r="N20" s="15"/>
      <c r="O20" s="15"/>
    </row>
    <row r="21" spans="1:15" ht="15.75">
      <c r="A21" s="19" t="s">
        <v>25</v>
      </c>
      <c r="B21" s="14" t="s">
        <v>15</v>
      </c>
      <c r="C21" s="14" t="s">
        <v>30</v>
      </c>
      <c r="D21" s="14" t="s">
        <v>26</v>
      </c>
      <c r="E21" s="14" t="s">
        <v>13</v>
      </c>
      <c r="F21" s="19" t="s">
        <v>25</v>
      </c>
      <c r="G21" s="20">
        <v>22319.5</v>
      </c>
      <c r="H21" s="20">
        <v>22319.5</v>
      </c>
      <c r="I21" s="20">
        <v>22319.5</v>
      </c>
      <c r="J21" s="19" t="s">
        <v>25</v>
      </c>
      <c r="K21" s="15"/>
      <c r="L21" s="15"/>
      <c r="M21" s="15"/>
      <c r="N21" s="15"/>
      <c r="O21" s="15"/>
    </row>
    <row r="22" spans="1:15" ht="31.5">
      <c r="A22" s="19" t="s">
        <v>21</v>
      </c>
      <c r="B22" s="14" t="s">
        <v>15</v>
      </c>
      <c r="C22" s="14" t="s">
        <v>30</v>
      </c>
      <c r="D22" s="14" t="s">
        <v>26</v>
      </c>
      <c r="E22" s="14" t="s">
        <v>22</v>
      </c>
      <c r="F22" s="19" t="s">
        <v>21</v>
      </c>
      <c r="G22" s="20">
        <v>22319.5</v>
      </c>
      <c r="H22" s="20">
        <v>22319.5</v>
      </c>
      <c r="I22" s="20">
        <v>22319.5</v>
      </c>
      <c r="J22" s="19" t="s">
        <v>21</v>
      </c>
      <c r="K22" s="15"/>
      <c r="L22" s="15"/>
      <c r="M22" s="15"/>
      <c r="N22" s="15"/>
      <c r="O22" s="15"/>
    </row>
    <row r="23" spans="1:15" ht="47.25">
      <c r="A23" s="19" t="s">
        <v>31</v>
      </c>
      <c r="B23" s="14" t="s">
        <v>15</v>
      </c>
      <c r="C23" s="14" t="s">
        <v>30</v>
      </c>
      <c r="D23" s="14" t="s">
        <v>32</v>
      </c>
      <c r="E23" s="14" t="s">
        <v>13</v>
      </c>
      <c r="F23" s="19" t="s">
        <v>31</v>
      </c>
      <c r="G23" s="20">
        <v>760.4</v>
      </c>
      <c r="H23" s="20">
        <v>760.4</v>
      </c>
      <c r="I23" s="20">
        <v>760.4</v>
      </c>
      <c r="J23" s="19" t="s">
        <v>31</v>
      </c>
      <c r="K23" s="15"/>
      <c r="L23" s="15"/>
      <c r="M23" s="15"/>
      <c r="N23" s="15"/>
      <c r="O23" s="15"/>
    </row>
    <row r="24" spans="1:15" ht="31.5">
      <c r="A24" s="19" t="s">
        <v>21</v>
      </c>
      <c r="B24" s="14" t="s">
        <v>15</v>
      </c>
      <c r="C24" s="14" t="s">
        <v>30</v>
      </c>
      <c r="D24" s="14" t="s">
        <v>32</v>
      </c>
      <c r="E24" s="14" t="s">
        <v>22</v>
      </c>
      <c r="F24" s="19" t="s">
        <v>21</v>
      </c>
      <c r="G24" s="20">
        <v>760.4</v>
      </c>
      <c r="H24" s="20">
        <v>760.4</v>
      </c>
      <c r="I24" s="20">
        <v>760.4</v>
      </c>
      <c r="J24" s="19" t="s">
        <v>21</v>
      </c>
      <c r="K24" s="15"/>
      <c r="L24" s="15"/>
      <c r="M24" s="15"/>
      <c r="N24" s="15"/>
      <c r="O24" s="15"/>
    </row>
    <row r="25" spans="1:15" ht="63">
      <c r="A25" s="19" t="s">
        <v>33</v>
      </c>
      <c r="B25" s="14" t="s">
        <v>15</v>
      </c>
      <c r="C25" s="14" t="s">
        <v>34</v>
      </c>
      <c r="D25" s="14" t="s">
        <v>13</v>
      </c>
      <c r="E25" s="14" t="s">
        <v>13</v>
      </c>
      <c r="F25" s="19" t="s">
        <v>33</v>
      </c>
      <c r="G25" s="20">
        <v>11720.6</v>
      </c>
      <c r="H25" s="20">
        <v>11720.6</v>
      </c>
      <c r="I25" s="20">
        <v>11720.6</v>
      </c>
      <c r="J25" s="19" t="s">
        <v>33</v>
      </c>
      <c r="K25" s="15"/>
      <c r="L25" s="15"/>
      <c r="M25" s="15"/>
      <c r="N25" s="15"/>
      <c r="O25" s="15"/>
    </row>
    <row r="26" spans="1:15" ht="15.75">
      <c r="A26" s="19" t="s">
        <v>25</v>
      </c>
      <c r="B26" s="14" t="s">
        <v>15</v>
      </c>
      <c r="C26" s="14" t="s">
        <v>34</v>
      </c>
      <c r="D26" s="14" t="s">
        <v>26</v>
      </c>
      <c r="E26" s="14" t="s">
        <v>13</v>
      </c>
      <c r="F26" s="19" t="s">
        <v>25</v>
      </c>
      <c r="G26" s="20">
        <v>11025.4</v>
      </c>
      <c r="H26" s="20">
        <v>11025.4</v>
      </c>
      <c r="I26" s="20">
        <v>11025.4</v>
      </c>
      <c r="J26" s="19" t="s">
        <v>25</v>
      </c>
      <c r="K26" s="15"/>
      <c r="L26" s="15"/>
      <c r="M26" s="15"/>
      <c r="N26" s="15"/>
      <c r="O26" s="15"/>
    </row>
    <row r="27" spans="1:15" ht="31.5">
      <c r="A27" s="19" t="s">
        <v>21</v>
      </c>
      <c r="B27" s="14" t="s">
        <v>15</v>
      </c>
      <c r="C27" s="14" t="s">
        <v>34</v>
      </c>
      <c r="D27" s="14" t="s">
        <v>26</v>
      </c>
      <c r="E27" s="14" t="s">
        <v>22</v>
      </c>
      <c r="F27" s="19" t="s">
        <v>21</v>
      </c>
      <c r="G27" s="20">
        <v>11025.4</v>
      </c>
      <c r="H27" s="20">
        <v>11025.4</v>
      </c>
      <c r="I27" s="20">
        <v>11025.4</v>
      </c>
      <c r="J27" s="19" t="s">
        <v>21</v>
      </c>
      <c r="K27" s="15"/>
      <c r="L27" s="15"/>
      <c r="M27" s="15"/>
      <c r="N27" s="15"/>
      <c r="O27" s="15"/>
    </row>
    <row r="28" spans="1:15" ht="47.25">
      <c r="A28" s="19" t="s">
        <v>35</v>
      </c>
      <c r="B28" s="14" t="s">
        <v>15</v>
      </c>
      <c r="C28" s="14" t="s">
        <v>34</v>
      </c>
      <c r="D28" s="14" t="s">
        <v>36</v>
      </c>
      <c r="E28" s="14" t="s">
        <v>13</v>
      </c>
      <c r="F28" s="19" t="s">
        <v>35</v>
      </c>
      <c r="G28" s="20">
        <v>695.2</v>
      </c>
      <c r="H28" s="20">
        <v>695.2</v>
      </c>
      <c r="I28" s="20">
        <v>695.2</v>
      </c>
      <c r="J28" s="19" t="s">
        <v>35</v>
      </c>
      <c r="K28" s="15"/>
      <c r="L28" s="15"/>
      <c r="M28" s="15"/>
      <c r="N28" s="15"/>
      <c r="O28" s="15"/>
    </row>
    <row r="29" spans="1:15" ht="31.5">
      <c r="A29" s="19" t="s">
        <v>21</v>
      </c>
      <c r="B29" s="14" t="s">
        <v>15</v>
      </c>
      <c r="C29" s="14" t="s">
        <v>34</v>
      </c>
      <c r="D29" s="14" t="s">
        <v>36</v>
      </c>
      <c r="E29" s="14" t="s">
        <v>22</v>
      </c>
      <c r="F29" s="19" t="s">
        <v>21</v>
      </c>
      <c r="G29" s="20">
        <v>695.2</v>
      </c>
      <c r="H29" s="20">
        <v>695.2</v>
      </c>
      <c r="I29" s="20">
        <v>695.2</v>
      </c>
      <c r="J29" s="19" t="s">
        <v>21</v>
      </c>
      <c r="K29" s="15"/>
      <c r="L29" s="15"/>
      <c r="M29" s="15"/>
      <c r="N29" s="15"/>
      <c r="O29" s="15"/>
    </row>
    <row r="30" spans="1:15" ht="15.75">
      <c r="A30" s="19" t="s">
        <v>37</v>
      </c>
      <c r="B30" s="14" t="s">
        <v>15</v>
      </c>
      <c r="C30" s="14" t="s">
        <v>38</v>
      </c>
      <c r="D30" s="14" t="s">
        <v>13</v>
      </c>
      <c r="E30" s="14" t="s">
        <v>13</v>
      </c>
      <c r="F30" s="19" t="s">
        <v>37</v>
      </c>
      <c r="G30" s="20">
        <v>618</v>
      </c>
      <c r="H30" s="20">
        <v>618</v>
      </c>
      <c r="I30" s="20">
        <v>618</v>
      </c>
      <c r="J30" s="19" t="s">
        <v>37</v>
      </c>
      <c r="K30" s="15"/>
      <c r="L30" s="15"/>
      <c r="M30" s="15"/>
      <c r="N30" s="15"/>
      <c r="O30" s="15"/>
    </row>
    <row r="31" spans="1:15" ht="31.5">
      <c r="A31" s="19" t="s">
        <v>39</v>
      </c>
      <c r="B31" s="14" t="s">
        <v>15</v>
      </c>
      <c r="C31" s="14" t="s">
        <v>38</v>
      </c>
      <c r="D31" s="14" t="s">
        <v>40</v>
      </c>
      <c r="E31" s="14" t="s">
        <v>13</v>
      </c>
      <c r="F31" s="19" t="s">
        <v>39</v>
      </c>
      <c r="G31" s="20">
        <v>618</v>
      </c>
      <c r="H31" s="20">
        <v>618</v>
      </c>
      <c r="I31" s="20">
        <v>618</v>
      </c>
      <c r="J31" s="19" t="s">
        <v>39</v>
      </c>
      <c r="K31" s="15"/>
      <c r="L31" s="15"/>
      <c r="M31" s="15"/>
      <c r="N31" s="15"/>
      <c r="O31" s="15"/>
    </row>
    <row r="32" spans="1:15" ht="15.75">
      <c r="A32" s="19" t="s">
        <v>41</v>
      </c>
      <c r="B32" s="14" t="s">
        <v>15</v>
      </c>
      <c r="C32" s="14" t="s">
        <v>38</v>
      </c>
      <c r="D32" s="14" t="s">
        <v>40</v>
      </c>
      <c r="E32" s="14" t="s">
        <v>42</v>
      </c>
      <c r="F32" s="19" t="s">
        <v>41</v>
      </c>
      <c r="G32" s="20">
        <v>618</v>
      </c>
      <c r="H32" s="20">
        <v>618</v>
      </c>
      <c r="I32" s="20">
        <v>618</v>
      </c>
      <c r="J32" s="19" t="s">
        <v>41</v>
      </c>
      <c r="K32" s="15"/>
      <c r="L32" s="15"/>
      <c r="M32" s="15"/>
      <c r="N32" s="15"/>
      <c r="O32" s="15"/>
    </row>
    <row r="33" spans="1:15" ht="15.75">
      <c r="A33" s="19" t="s">
        <v>43</v>
      </c>
      <c r="B33" s="14" t="s">
        <v>15</v>
      </c>
      <c r="C33" s="14" t="s">
        <v>44</v>
      </c>
      <c r="D33" s="14" t="s">
        <v>13</v>
      </c>
      <c r="E33" s="14" t="s">
        <v>13</v>
      </c>
      <c r="F33" s="19" t="s">
        <v>43</v>
      </c>
      <c r="G33" s="20">
        <v>34513.8</v>
      </c>
      <c r="H33" s="20">
        <v>50232.3</v>
      </c>
      <c r="I33" s="20">
        <v>59038.7</v>
      </c>
      <c r="J33" s="19" t="s">
        <v>43</v>
      </c>
      <c r="K33" s="15"/>
      <c r="L33" s="15"/>
      <c r="M33" s="15"/>
      <c r="N33" s="15"/>
      <c r="O33" s="15"/>
    </row>
    <row r="34" spans="1:15" ht="31.5">
      <c r="A34" s="19" t="s">
        <v>45</v>
      </c>
      <c r="B34" s="14" t="s">
        <v>15</v>
      </c>
      <c r="C34" s="14" t="s">
        <v>44</v>
      </c>
      <c r="D34" s="14" t="s">
        <v>46</v>
      </c>
      <c r="E34" s="14" t="s">
        <v>13</v>
      </c>
      <c r="F34" s="19" t="s">
        <v>45</v>
      </c>
      <c r="G34" s="20">
        <v>1917.1</v>
      </c>
      <c r="H34" s="20">
        <v>1924.7</v>
      </c>
      <c r="I34" s="20">
        <v>1924.7</v>
      </c>
      <c r="J34" s="19" t="s">
        <v>45</v>
      </c>
      <c r="K34" s="15"/>
      <c r="L34" s="15"/>
      <c r="M34" s="15"/>
      <c r="N34" s="15"/>
      <c r="O34" s="15"/>
    </row>
    <row r="35" spans="1:15" ht="31.5">
      <c r="A35" s="19" t="s">
        <v>21</v>
      </c>
      <c r="B35" s="14" t="s">
        <v>15</v>
      </c>
      <c r="C35" s="14" t="s">
        <v>44</v>
      </c>
      <c r="D35" s="14" t="s">
        <v>46</v>
      </c>
      <c r="E35" s="14" t="s">
        <v>22</v>
      </c>
      <c r="F35" s="19" t="s">
        <v>21</v>
      </c>
      <c r="G35" s="20">
        <v>1917.1</v>
      </c>
      <c r="H35" s="20">
        <v>1924.7</v>
      </c>
      <c r="I35" s="20">
        <v>1924.7</v>
      </c>
      <c r="J35" s="19" t="s">
        <v>21</v>
      </c>
      <c r="K35" s="15"/>
      <c r="L35" s="15"/>
      <c r="M35" s="15"/>
      <c r="N35" s="15"/>
      <c r="O35" s="15"/>
    </row>
    <row r="36" spans="1:15" ht="47.25">
      <c r="A36" s="19" t="s">
        <v>47</v>
      </c>
      <c r="B36" s="14" t="s">
        <v>15</v>
      </c>
      <c r="C36" s="14" t="s">
        <v>44</v>
      </c>
      <c r="D36" s="14" t="s">
        <v>48</v>
      </c>
      <c r="E36" s="14" t="s">
        <v>13</v>
      </c>
      <c r="F36" s="19" t="s">
        <v>47</v>
      </c>
      <c r="G36" s="20">
        <v>60</v>
      </c>
      <c r="H36" s="20"/>
      <c r="I36" s="20"/>
      <c r="J36" s="19" t="s">
        <v>47</v>
      </c>
      <c r="K36" s="15"/>
      <c r="L36" s="15"/>
      <c r="M36" s="15"/>
      <c r="N36" s="15"/>
      <c r="O36" s="15"/>
    </row>
    <row r="37" spans="1:15" ht="31.5">
      <c r="A37" s="19" t="s">
        <v>21</v>
      </c>
      <c r="B37" s="14" t="s">
        <v>15</v>
      </c>
      <c r="C37" s="14" t="s">
        <v>44</v>
      </c>
      <c r="D37" s="14" t="s">
        <v>48</v>
      </c>
      <c r="E37" s="14" t="s">
        <v>22</v>
      </c>
      <c r="F37" s="19" t="s">
        <v>21</v>
      </c>
      <c r="G37" s="20">
        <v>60</v>
      </c>
      <c r="H37" s="20"/>
      <c r="I37" s="20"/>
      <c r="J37" s="19" t="s">
        <v>21</v>
      </c>
      <c r="K37" s="15"/>
      <c r="L37" s="15"/>
      <c r="M37" s="15"/>
      <c r="N37" s="15"/>
      <c r="O37" s="15"/>
    </row>
    <row r="38" spans="1:15" ht="15.75">
      <c r="A38" s="19" t="s">
        <v>25</v>
      </c>
      <c r="B38" s="14" t="s">
        <v>15</v>
      </c>
      <c r="C38" s="14" t="s">
        <v>44</v>
      </c>
      <c r="D38" s="14" t="s">
        <v>26</v>
      </c>
      <c r="E38" s="14" t="s">
        <v>13</v>
      </c>
      <c r="F38" s="19" t="s">
        <v>25</v>
      </c>
      <c r="G38" s="20">
        <v>3903.9</v>
      </c>
      <c r="H38" s="20">
        <v>3903.9</v>
      </c>
      <c r="I38" s="20">
        <v>3903.9</v>
      </c>
      <c r="J38" s="19" t="s">
        <v>25</v>
      </c>
      <c r="K38" s="15"/>
      <c r="L38" s="15"/>
      <c r="M38" s="15"/>
      <c r="N38" s="15"/>
      <c r="O38" s="15"/>
    </row>
    <row r="39" spans="1:15" ht="31.5">
      <c r="A39" s="19" t="s">
        <v>21</v>
      </c>
      <c r="B39" s="14" t="s">
        <v>15</v>
      </c>
      <c r="C39" s="14" t="s">
        <v>44</v>
      </c>
      <c r="D39" s="14" t="s">
        <v>26</v>
      </c>
      <c r="E39" s="14" t="s">
        <v>22</v>
      </c>
      <c r="F39" s="19" t="s">
        <v>21</v>
      </c>
      <c r="G39" s="20">
        <v>3903.9</v>
      </c>
      <c r="H39" s="20">
        <v>3903.9</v>
      </c>
      <c r="I39" s="20">
        <v>3903.9</v>
      </c>
      <c r="J39" s="19" t="s">
        <v>21</v>
      </c>
      <c r="K39" s="15"/>
      <c r="L39" s="15"/>
      <c r="M39" s="15"/>
      <c r="N39" s="15"/>
      <c r="O39" s="15"/>
    </row>
    <row r="40" spans="1:15" ht="63">
      <c r="A40" s="19" t="s">
        <v>49</v>
      </c>
      <c r="B40" s="14" t="s">
        <v>15</v>
      </c>
      <c r="C40" s="14" t="s">
        <v>44</v>
      </c>
      <c r="D40" s="14" t="s">
        <v>50</v>
      </c>
      <c r="E40" s="14" t="s">
        <v>13</v>
      </c>
      <c r="F40" s="19" t="s">
        <v>49</v>
      </c>
      <c r="G40" s="20">
        <v>350</v>
      </c>
      <c r="H40" s="20">
        <v>350</v>
      </c>
      <c r="I40" s="20">
        <v>350</v>
      </c>
      <c r="J40" s="19" t="s">
        <v>49</v>
      </c>
      <c r="K40" s="15"/>
      <c r="L40" s="15"/>
      <c r="M40" s="15"/>
      <c r="N40" s="15"/>
      <c r="O40" s="15"/>
    </row>
    <row r="41" spans="1:15" ht="31.5">
      <c r="A41" s="19" t="s">
        <v>21</v>
      </c>
      <c r="B41" s="14" t="s">
        <v>15</v>
      </c>
      <c r="C41" s="14" t="s">
        <v>44</v>
      </c>
      <c r="D41" s="14" t="s">
        <v>50</v>
      </c>
      <c r="E41" s="14" t="s">
        <v>22</v>
      </c>
      <c r="F41" s="19" t="s">
        <v>21</v>
      </c>
      <c r="G41" s="20">
        <v>350</v>
      </c>
      <c r="H41" s="20">
        <v>350</v>
      </c>
      <c r="I41" s="20">
        <v>350</v>
      </c>
      <c r="J41" s="19" t="s">
        <v>21</v>
      </c>
      <c r="K41" s="15"/>
      <c r="L41" s="15"/>
      <c r="M41" s="15"/>
      <c r="N41" s="15"/>
      <c r="O41" s="15"/>
    </row>
    <row r="42" spans="1:15" ht="31.5">
      <c r="A42" s="19" t="s">
        <v>51</v>
      </c>
      <c r="B42" s="14" t="s">
        <v>15</v>
      </c>
      <c r="C42" s="14" t="s">
        <v>44</v>
      </c>
      <c r="D42" s="14" t="s">
        <v>52</v>
      </c>
      <c r="E42" s="14" t="s">
        <v>13</v>
      </c>
      <c r="F42" s="19" t="s">
        <v>51</v>
      </c>
      <c r="G42" s="20">
        <v>4266.6</v>
      </c>
      <c r="H42" s="20">
        <v>4266.6</v>
      </c>
      <c r="I42" s="20">
        <v>4266.6</v>
      </c>
      <c r="J42" s="19" t="s">
        <v>51</v>
      </c>
      <c r="K42" s="15"/>
      <c r="L42" s="15"/>
      <c r="M42" s="15"/>
      <c r="N42" s="15"/>
      <c r="O42" s="15"/>
    </row>
    <row r="43" spans="1:15" ht="31.5">
      <c r="A43" s="19" t="s">
        <v>21</v>
      </c>
      <c r="B43" s="14" t="s">
        <v>15</v>
      </c>
      <c r="C43" s="14" t="s">
        <v>44</v>
      </c>
      <c r="D43" s="14" t="s">
        <v>52</v>
      </c>
      <c r="E43" s="14" t="s">
        <v>22</v>
      </c>
      <c r="F43" s="19" t="s">
        <v>21</v>
      </c>
      <c r="G43" s="20">
        <v>4266.6</v>
      </c>
      <c r="H43" s="20">
        <v>4266.6</v>
      </c>
      <c r="I43" s="20">
        <v>4266.6</v>
      </c>
      <c r="J43" s="19" t="s">
        <v>21</v>
      </c>
      <c r="K43" s="15"/>
      <c r="L43" s="15"/>
      <c r="M43" s="15"/>
      <c r="N43" s="15"/>
      <c r="O43" s="15"/>
    </row>
    <row r="44" spans="1:15" ht="31.5">
      <c r="A44" s="19" t="s">
        <v>53</v>
      </c>
      <c r="B44" s="14" t="s">
        <v>15</v>
      </c>
      <c r="C44" s="14" t="s">
        <v>44</v>
      </c>
      <c r="D44" s="14" t="s">
        <v>54</v>
      </c>
      <c r="E44" s="14" t="s">
        <v>13</v>
      </c>
      <c r="F44" s="19" t="s">
        <v>53</v>
      </c>
      <c r="G44" s="20">
        <v>24016.2</v>
      </c>
      <c r="H44" s="20">
        <v>24436.7</v>
      </c>
      <c r="I44" s="20">
        <v>17453.8</v>
      </c>
      <c r="J44" s="19" t="s">
        <v>53</v>
      </c>
      <c r="K44" s="15"/>
      <c r="L44" s="15"/>
      <c r="M44" s="15"/>
      <c r="N44" s="15"/>
      <c r="O44" s="15"/>
    </row>
    <row r="45" spans="1:15" ht="31.5">
      <c r="A45" s="19" t="s">
        <v>55</v>
      </c>
      <c r="B45" s="14" t="s">
        <v>15</v>
      </c>
      <c r="C45" s="14" t="s">
        <v>44</v>
      </c>
      <c r="D45" s="14" t="s">
        <v>54</v>
      </c>
      <c r="E45" s="14" t="s">
        <v>56</v>
      </c>
      <c r="F45" s="19" t="s">
        <v>55</v>
      </c>
      <c r="G45" s="20">
        <v>24016.2</v>
      </c>
      <c r="H45" s="20">
        <v>24436.7</v>
      </c>
      <c r="I45" s="20">
        <v>17453.8</v>
      </c>
      <c r="J45" s="19" t="s">
        <v>55</v>
      </c>
      <c r="K45" s="15"/>
      <c r="L45" s="15"/>
      <c r="M45" s="15"/>
      <c r="N45" s="15"/>
      <c r="O45" s="15"/>
    </row>
    <row r="46" spans="1:15" ht="15.75">
      <c r="A46" s="19" t="s">
        <v>57</v>
      </c>
      <c r="B46" s="14" t="s">
        <v>15</v>
      </c>
      <c r="C46" s="14" t="s">
        <v>44</v>
      </c>
      <c r="D46" s="14" t="s">
        <v>58</v>
      </c>
      <c r="E46" s="14" t="s">
        <v>13</v>
      </c>
      <c r="F46" s="19" t="s">
        <v>57</v>
      </c>
      <c r="G46" s="20"/>
      <c r="H46" s="20">
        <v>15350.4</v>
      </c>
      <c r="I46" s="20">
        <v>31139.7</v>
      </c>
      <c r="J46" s="19" t="s">
        <v>57</v>
      </c>
      <c r="K46" s="15"/>
      <c r="L46" s="15"/>
      <c r="M46" s="15"/>
      <c r="N46" s="15"/>
      <c r="O46" s="15"/>
    </row>
    <row r="47" spans="1:15" ht="15.75">
      <c r="A47" s="19" t="s">
        <v>57</v>
      </c>
      <c r="B47" s="14" t="s">
        <v>15</v>
      </c>
      <c r="C47" s="14" t="s">
        <v>44</v>
      </c>
      <c r="D47" s="14" t="s">
        <v>58</v>
      </c>
      <c r="E47" s="14" t="s">
        <v>59</v>
      </c>
      <c r="F47" s="19" t="s">
        <v>57</v>
      </c>
      <c r="G47" s="20"/>
      <c r="H47" s="20">
        <v>15350.4</v>
      </c>
      <c r="I47" s="20">
        <v>31139.7</v>
      </c>
      <c r="J47" s="19" t="s">
        <v>57</v>
      </c>
      <c r="K47" s="15"/>
      <c r="L47" s="15"/>
      <c r="M47" s="15"/>
      <c r="N47" s="15"/>
      <c r="O47" s="15"/>
    </row>
    <row r="48" spans="1:15" ht="15.75">
      <c r="A48" s="13" t="s">
        <v>60</v>
      </c>
      <c r="B48" s="16" t="s">
        <v>30</v>
      </c>
      <c r="C48" s="16" t="s">
        <v>16</v>
      </c>
      <c r="D48" s="16" t="s">
        <v>13</v>
      </c>
      <c r="E48" s="16" t="s">
        <v>13</v>
      </c>
      <c r="F48" s="13" t="s">
        <v>60</v>
      </c>
      <c r="G48" s="18">
        <v>300</v>
      </c>
      <c r="H48" s="18">
        <v>300</v>
      </c>
      <c r="I48" s="18">
        <v>300</v>
      </c>
      <c r="J48" s="13" t="s">
        <v>60</v>
      </c>
      <c r="K48" s="17"/>
      <c r="L48" s="17"/>
      <c r="M48" s="17"/>
      <c r="N48" s="17"/>
      <c r="O48" s="17"/>
    </row>
    <row r="49" spans="1:15" ht="31.5">
      <c r="A49" s="19" t="s">
        <v>61</v>
      </c>
      <c r="B49" s="14" t="s">
        <v>30</v>
      </c>
      <c r="C49" s="14" t="s">
        <v>62</v>
      </c>
      <c r="D49" s="14" t="s">
        <v>13</v>
      </c>
      <c r="E49" s="14" t="s">
        <v>13</v>
      </c>
      <c r="F49" s="19" t="s">
        <v>61</v>
      </c>
      <c r="G49" s="20">
        <v>300</v>
      </c>
      <c r="H49" s="20">
        <v>300</v>
      </c>
      <c r="I49" s="20">
        <v>300</v>
      </c>
      <c r="J49" s="19" t="s">
        <v>61</v>
      </c>
      <c r="K49" s="15"/>
      <c r="L49" s="15"/>
      <c r="M49" s="15"/>
      <c r="N49" s="15"/>
      <c r="O49" s="15"/>
    </row>
    <row r="50" spans="1:15" ht="31.5">
      <c r="A50" s="19" t="s">
        <v>63</v>
      </c>
      <c r="B50" s="14" t="s">
        <v>30</v>
      </c>
      <c r="C50" s="14" t="s">
        <v>62</v>
      </c>
      <c r="D50" s="14" t="s">
        <v>64</v>
      </c>
      <c r="E50" s="14" t="s">
        <v>13</v>
      </c>
      <c r="F50" s="19" t="s">
        <v>63</v>
      </c>
      <c r="G50" s="20">
        <v>300</v>
      </c>
      <c r="H50" s="20">
        <v>300</v>
      </c>
      <c r="I50" s="20">
        <v>300</v>
      </c>
      <c r="J50" s="19" t="s">
        <v>63</v>
      </c>
      <c r="K50" s="15"/>
      <c r="L50" s="15"/>
      <c r="M50" s="15"/>
      <c r="N50" s="15"/>
      <c r="O50" s="15"/>
    </row>
    <row r="51" spans="1:15" ht="31.5">
      <c r="A51" s="19" t="s">
        <v>21</v>
      </c>
      <c r="B51" s="14" t="s">
        <v>30</v>
      </c>
      <c r="C51" s="14" t="s">
        <v>62</v>
      </c>
      <c r="D51" s="14" t="s">
        <v>64</v>
      </c>
      <c r="E51" s="14" t="s">
        <v>22</v>
      </c>
      <c r="F51" s="19" t="s">
        <v>21</v>
      </c>
      <c r="G51" s="20">
        <v>300</v>
      </c>
      <c r="H51" s="20">
        <v>300</v>
      </c>
      <c r="I51" s="20">
        <v>300</v>
      </c>
      <c r="J51" s="19" t="s">
        <v>21</v>
      </c>
      <c r="K51" s="15"/>
      <c r="L51" s="15"/>
      <c r="M51" s="15"/>
      <c r="N51" s="15"/>
      <c r="O51" s="15"/>
    </row>
    <row r="52" spans="1:15" ht="31.5">
      <c r="A52" s="13" t="s">
        <v>65</v>
      </c>
      <c r="B52" s="16" t="s">
        <v>66</v>
      </c>
      <c r="C52" s="16" t="s">
        <v>16</v>
      </c>
      <c r="D52" s="16" t="s">
        <v>13</v>
      </c>
      <c r="E52" s="16" t="s">
        <v>13</v>
      </c>
      <c r="F52" s="13" t="s">
        <v>65</v>
      </c>
      <c r="G52" s="18">
        <v>53307.9</v>
      </c>
      <c r="H52" s="18">
        <v>3460.9</v>
      </c>
      <c r="I52" s="18">
        <v>3460.9</v>
      </c>
      <c r="J52" s="13" t="s">
        <v>65</v>
      </c>
      <c r="K52" s="17"/>
      <c r="L52" s="17"/>
      <c r="M52" s="17"/>
      <c r="N52" s="17"/>
      <c r="O52" s="17"/>
    </row>
    <row r="53" spans="1:15" ht="15.75">
      <c r="A53" s="19" t="s">
        <v>67</v>
      </c>
      <c r="B53" s="14" t="s">
        <v>66</v>
      </c>
      <c r="C53" s="14" t="s">
        <v>18</v>
      </c>
      <c r="D53" s="14" t="s">
        <v>13</v>
      </c>
      <c r="E53" s="14" t="s">
        <v>13</v>
      </c>
      <c r="F53" s="19" t="s">
        <v>67</v>
      </c>
      <c r="G53" s="20">
        <v>49847</v>
      </c>
      <c r="H53" s="20"/>
      <c r="I53" s="20"/>
      <c r="J53" s="19" t="s">
        <v>67</v>
      </c>
      <c r="K53" s="15"/>
      <c r="L53" s="15"/>
      <c r="M53" s="15"/>
      <c r="N53" s="15"/>
      <c r="O53" s="15"/>
    </row>
    <row r="54" spans="1:15" ht="47.25">
      <c r="A54" s="19" t="s">
        <v>68</v>
      </c>
      <c r="B54" s="14" t="s">
        <v>66</v>
      </c>
      <c r="C54" s="14" t="s">
        <v>18</v>
      </c>
      <c r="D54" s="14" t="s">
        <v>69</v>
      </c>
      <c r="E54" s="14" t="s">
        <v>13</v>
      </c>
      <c r="F54" s="19" t="s">
        <v>68</v>
      </c>
      <c r="G54" s="20">
        <v>20000</v>
      </c>
      <c r="H54" s="20"/>
      <c r="I54" s="20"/>
      <c r="J54" s="19" t="s">
        <v>68</v>
      </c>
      <c r="K54" s="15"/>
      <c r="L54" s="15"/>
      <c r="M54" s="15"/>
      <c r="N54" s="15"/>
      <c r="O54" s="15"/>
    </row>
    <row r="55" spans="1:15" ht="15.75">
      <c r="A55" s="19" t="s">
        <v>70</v>
      </c>
      <c r="B55" s="14" t="s">
        <v>66</v>
      </c>
      <c r="C55" s="14" t="s">
        <v>18</v>
      </c>
      <c r="D55" s="14" t="s">
        <v>69</v>
      </c>
      <c r="E55" s="14" t="s">
        <v>71</v>
      </c>
      <c r="F55" s="19" t="s">
        <v>70</v>
      </c>
      <c r="G55" s="20">
        <v>20000</v>
      </c>
      <c r="H55" s="20"/>
      <c r="I55" s="20"/>
      <c r="J55" s="19" t="s">
        <v>70</v>
      </c>
      <c r="K55" s="15"/>
      <c r="L55" s="15"/>
      <c r="M55" s="15"/>
      <c r="N55" s="15"/>
      <c r="O55" s="15"/>
    </row>
    <row r="56" spans="1:15" ht="31.5">
      <c r="A56" s="19" t="s">
        <v>72</v>
      </c>
      <c r="B56" s="14" t="s">
        <v>66</v>
      </c>
      <c r="C56" s="14" t="s">
        <v>18</v>
      </c>
      <c r="D56" s="14" t="s">
        <v>73</v>
      </c>
      <c r="E56" s="14" t="s">
        <v>13</v>
      </c>
      <c r="F56" s="19" t="s">
        <v>72</v>
      </c>
      <c r="G56" s="20">
        <v>29101</v>
      </c>
      <c r="H56" s="20"/>
      <c r="I56" s="20"/>
      <c r="J56" s="19" t="s">
        <v>72</v>
      </c>
      <c r="K56" s="15"/>
      <c r="L56" s="15"/>
      <c r="M56" s="15"/>
      <c r="N56" s="15"/>
      <c r="O56" s="15"/>
    </row>
    <row r="57" spans="1:15" ht="15.75">
      <c r="A57" s="19" t="s">
        <v>70</v>
      </c>
      <c r="B57" s="14" t="s">
        <v>66</v>
      </c>
      <c r="C57" s="14" t="s">
        <v>18</v>
      </c>
      <c r="D57" s="14" t="s">
        <v>73</v>
      </c>
      <c r="E57" s="14" t="s">
        <v>71</v>
      </c>
      <c r="F57" s="19" t="s">
        <v>70</v>
      </c>
      <c r="G57" s="20">
        <v>29101</v>
      </c>
      <c r="H57" s="20"/>
      <c r="I57" s="20"/>
      <c r="J57" s="19" t="s">
        <v>70</v>
      </c>
      <c r="K57" s="15"/>
      <c r="L57" s="15"/>
      <c r="M57" s="15"/>
      <c r="N57" s="15"/>
      <c r="O57" s="15"/>
    </row>
    <row r="58" spans="1:15" ht="31.5">
      <c r="A58" s="19" t="s">
        <v>74</v>
      </c>
      <c r="B58" s="14" t="s">
        <v>66</v>
      </c>
      <c r="C58" s="14" t="s">
        <v>18</v>
      </c>
      <c r="D58" s="14" t="s">
        <v>75</v>
      </c>
      <c r="E58" s="14" t="s">
        <v>13</v>
      </c>
      <c r="F58" s="19" t="s">
        <v>74</v>
      </c>
      <c r="G58" s="20">
        <v>746</v>
      </c>
      <c r="H58" s="20"/>
      <c r="I58" s="20"/>
      <c r="J58" s="19" t="s">
        <v>74</v>
      </c>
      <c r="K58" s="15"/>
      <c r="L58" s="15"/>
      <c r="M58" s="15"/>
      <c r="N58" s="15"/>
      <c r="O58" s="15"/>
    </row>
    <row r="59" spans="1:15" ht="15.75">
      <c r="A59" s="19" t="s">
        <v>70</v>
      </c>
      <c r="B59" s="14" t="s">
        <v>66</v>
      </c>
      <c r="C59" s="14" t="s">
        <v>18</v>
      </c>
      <c r="D59" s="14" t="s">
        <v>75</v>
      </c>
      <c r="E59" s="14" t="s">
        <v>71</v>
      </c>
      <c r="F59" s="19" t="s">
        <v>70</v>
      </c>
      <c r="G59" s="20">
        <v>746</v>
      </c>
      <c r="H59" s="20"/>
      <c r="I59" s="20"/>
      <c r="J59" s="19" t="s">
        <v>70</v>
      </c>
      <c r="K59" s="15"/>
      <c r="L59" s="15"/>
      <c r="M59" s="15"/>
      <c r="N59" s="15"/>
      <c r="O59" s="15"/>
    </row>
    <row r="60" spans="1:15" ht="31.5">
      <c r="A60" s="19" t="s">
        <v>76</v>
      </c>
      <c r="B60" s="14" t="s">
        <v>66</v>
      </c>
      <c r="C60" s="14" t="s">
        <v>66</v>
      </c>
      <c r="D60" s="14" t="s">
        <v>13</v>
      </c>
      <c r="E60" s="14" t="s">
        <v>13</v>
      </c>
      <c r="F60" s="19" t="s">
        <v>76</v>
      </c>
      <c r="G60" s="20">
        <v>3460.9</v>
      </c>
      <c r="H60" s="20">
        <v>3460.9</v>
      </c>
      <c r="I60" s="20">
        <v>3460.9</v>
      </c>
      <c r="J60" s="19" t="s">
        <v>76</v>
      </c>
      <c r="K60" s="15"/>
      <c r="L60" s="15"/>
      <c r="M60" s="15"/>
      <c r="N60" s="15"/>
      <c r="O60" s="15"/>
    </row>
    <row r="61" spans="1:15" ht="31.5">
      <c r="A61" s="19" t="s">
        <v>53</v>
      </c>
      <c r="B61" s="14" t="s">
        <v>66</v>
      </c>
      <c r="C61" s="14" t="s">
        <v>66</v>
      </c>
      <c r="D61" s="14" t="s">
        <v>77</v>
      </c>
      <c r="E61" s="14" t="s">
        <v>13</v>
      </c>
      <c r="F61" s="19" t="s">
        <v>53</v>
      </c>
      <c r="G61" s="20">
        <v>3460.9</v>
      </c>
      <c r="H61" s="20">
        <v>3460.9</v>
      </c>
      <c r="I61" s="20">
        <v>3460.9</v>
      </c>
      <c r="J61" s="19" t="s">
        <v>53</v>
      </c>
      <c r="K61" s="15"/>
      <c r="L61" s="15"/>
      <c r="M61" s="15"/>
      <c r="N61" s="15"/>
      <c r="O61" s="15"/>
    </row>
    <row r="62" spans="1:15" ht="31.5">
      <c r="A62" s="19" t="s">
        <v>55</v>
      </c>
      <c r="B62" s="14" t="s">
        <v>66</v>
      </c>
      <c r="C62" s="14" t="s">
        <v>66</v>
      </c>
      <c r="D62" s="14" t="s">
        <v>77</v>
      </c>
      <c r="E62" s="14" t="s">
        <v>56</v>
      </c>
      <c r="F62" s="19" t="s">
        <v>55</v>
      </c>
      <c r="G62" s="20">
        <v>3460.9</v>
      </c>
      <c r="H62" s="20">
        <v>3460.9</v>
      </c>
      <c r="I62" s="20">
        <v>3460.9</v>
      </c>
      <c r="J62" s="19" t="s">
        <v>55</v>
      </c>
      <c r="K62" s="15"/>
      <c r="L62" s="15"/>
      <c r="M62" s="15"/>
      <c r="N62" s="15"/>
      <c r="O62" s="15"/>
    </row>
    <row r="63" spans="1:15" ht="15.75">
      <c r="A63" s="13" t="s">
        <v>78</v>
      </c>
      <c r="B63" s="16" t="s">
        <v>34</v>
      </c>
      <c r="C63" s="16" t="s">
        <v>16</v>
      </c>
      <c r="D63" s="16" t="s">
        <v>13</v>
      </c>
      <c r="E63" s="16" t="s">
        <v>13</v>
      </c>
      <c r="F63" s="13" t="s">
        <v>78</v>
      </c>
      <c r="G63" s="18">
        <v>3495.7</v>
      </c>
      <c r="H63" s="18">
        <v>3495.7</v>
      </c>
      <c r="I63" s="18">
        <v>3495.7</v>
      </c>
      <c r="J63" s="13" t="s">
        <v>78</v>
      </c>
      <c r="K63" s="17"/>
      <c r="L63" s="17"/>
      <c r="M63" s="17"/>
      <c r="N63" s="17"/>
      <c r="O63" s="17"/>
    </row>
    <row r="64" spans="1:15" ht="31.5">
      <c r="A64" s="19" t="s">
        <v>79</v>
      </c>
      <c r="B64" s="14" t="s">
        <v>34</v>
      </c>
      <c r="C64" s="14" t="s">
        <v>24</v>
      </c>
      <c r="D64" s="14" t="s">
        <v>13</v>
      </c>
      <c r="E64" s="14" t="s">
        <v>13</v>
      </c>
      <c r="F64" s="19" t="s">
        <v>79</v>
      </c>
      <c r="G64" s="20">
        <v>3495.7</v>
      </c>
      <c r="H64" s="20">
        <v>3495.7</v>
      </c>
      <c r="I64" s="20">
        <v>3495.7</v>
      </c>
      <c r="J64" s="19" t="s">
        <v>79</v>
      </c>
      <c r="K64" s="15"/>
      <c r="L64" s="15"/>
      <c r="M64" s="15"/>
      <c r="N64" s="15"/>
      <c r="O64" s="15"/>
    </row>
    <row r="65" spans="1:15" ht="31.5">
      <c r="A65" s="19" t="s">
        <v>53</v>
      </c>
      <c r="B65" s="14" t="s">
        <v>34</v>
      </c>
      <c r="C65" s="14" t="s">
        <v>24</v>
      </c>
      <c r="D65" s="14" t="s">
        <v>80</v>
      </c>
      <c r="E65" s="14" t="s">
        <v>13</v>
      </c>
      <c r="F65" s="19" t="s">
        <v>53</v>
      </c>
      <c r="G65" s="20">
        <v>3495.7</v>
      </c>
      <c r="H65" s="20">
        <v>3495.7</v>
      </c>
      <c r="I65" s="20">
        <v>3495.7</v>
      </c>
      <c r="J65" s="19" t="s">
        <v>53</v>
      </c>
      <c r="K65" s="15"/>
      <c r="L65" s="15"/>
      <c r="M65" s="15"/>
      <c r="N65" s="15"/>
      <c r="O65" s="15"/>
    </row>
    <row r="66" spans="1:15" ht="31.5">
      <c r="A66" s="19" t="s">
        <v>55</v>
      </c>
      <c r="B66" s="14" t="s">
        <v>34</v>
      </c>
      <c r="C66" s="14" t="s">
        <v>24</v>
      </c>
      <c r="D66" s="14" t="s">
        <v>80</v>
      </c>
      <c r="E66" s="14" t="s">
        <v>56</v>
      </c>
      <c r="F66" s="19" t="s">
        <v>55</v>
      </c>
      <c r="G66" s="20">
        <v>3495.7</v>
      </c>
      <c r="H66" s="20">
        <v>3495.7</v>
      </c>
      <c r="I66" s="20">
        <v>3495.7</v>
      </c>
      <c r="J66" s="19" t="s">
        <v>55</v>
      </c>
      <c r="K66" s="15"/>
      <c r="L66" s="15"/>
      <c r="M66" s="15"/>
      <c r="N66" s="15"/>
      <c r="O66" s="15"/>
    </row>
    <row r="67" spans="1:15" ht="15.75">
      <c r="A67" s="13" t="s">
        <v>81</v>
      </c>
      <c r="B67" s="16" t="s">
        <v>82</v>
      </c>
      <c r="C67" s="16" t="s">
        <v>16</v>
      </c>
      <c r="D67" s="16" t="s">
        <v>13</v>
      </c>
      <c r="E67" s="16" t="s">
        <v>13</v>
      </c>
      <c r="F67" s="13" t="s">
        <v>81</v>
      </c>
      <c r="G67" s="18">
        <v>362925.6</v>
      </c>
      <c r="H67" s="18">
        <v>356485.1</v>
      </c>
      <c r="I67" s="18">
        <v>358193.4</v>
      </c>
      <c r="J67" s="13" t="s">
        <v>81</v>
      </c>
      <c r="K67" s="17"/>
      <c r="L67" s="17"/>
      <c r="M67" s="17"/>
      <c r="N67" s="17"/>
      <c r="O67" s="17"/>
    </row>
    <row r="68" spans="1:15" ht="15.75">
      <c r="A68" s="19" t="s">
        <v>83</v>
      </c>
      <c r="B68" s="14" t="s">
        <v>82</v>
      </c>
      <c r="C68" s="14" t="s">
        <v>15</v>
      </c>
      <c r="D68" s="14" t="s">
        <v>13</v>
      </c>
      <c r="E68" s="14" t="s">
        <v>13</v>
      </c>
      <c r="F68" s="19" t="s">
        <v>83</v>
      </c>
      <c r="G68" s="20">
        <v>84359</v>
      </c>
      <c r="H68" s="20">
        <v>77654.5</v>
      </c>
      <c r="I68" s="20">
        <v>79801.8</v>
      </c>
      <c r="J68" s="19" t="s">
        <v>83</v>
      </c>
      <c r="K68" s="15"/>
      <c r="L68" s="15"/>
      <c r="M68" s="15"/>
      <c r="N68" s="15"/>
      <c r="O68" s="15"/>
    </row>
    <row r="69" spans="1:15" ht="31.5">
      <c r="A69" s="19" t="s">
        <v>53</v>
      </c>
      <c r="B69" s="14" t="s">
        <v>82</v>
      </c>
      <c r="C69" s="14" t="s">
        <v>15</v>
      </c>
      <c r="D69" s="14" t="s">
        <v>84</v>
      </c>
      <c r="E69" s="14" t="s">
        <v>13</v>
      </c>
      <c r="F69" s="19" t="s">
        <v>53</v>
      </c>
      <c r="G69" s="20">
        <v>84359</v>
      </c>
      <c r="H69" s="20">
        <v>77654.5</v>
      </c>
      <c r="I69" s="20">
        <v>79801.8</v>
      </c>
      <c r="J69" s="19" t="s">
        <v>53</v>
      </c>
      <c r="K69" s="15"/>
      <c r="L69" s="15"/>
      <c r="M69" s="15"/>
      <c r="N69" s="15"/>
      <c r="O69" s="15"/>
    </row>
    <row r="70" spans="1:15" ht="31.5">
      <c r="A70" s="19" t="s">
        <v>55</v>
      </c>
      <c r="B70" s="14" t="s">
        <v>82</v>
      </c>
      <c r="C70" s="14" t="s">
        <v>15</v>
      </c>
      <c r="D70" s="14" t="s">
        <v>84</v>
      </c>
      <c r="E70" s="14" t="s">
        <v>56</v>
      </c>
      <c r="F70" s="19" t="s">
        <v>55</v>
      </c>
      <c r="G70" s="20">
        <v>84359</v>
      </c>
      <c r="H70" s="20">
        <v>77654.5</v>
      </c>
      <c r="I70" s="20">
        <v>79801.8</v>
      </c>
      <c r="J70" s="19" t="s">
        <v>55</v>
      </c>
      <c r="K70" s="15"/>
      <c r="L70" s="15"/>
      <c r="M70" s="15"/>
      <c r="N70" s="15"/>
      <c r="O70" s="15"/>
    </row>
    <row r="71" spans="1:15" ht="15.75">
      <c r="A71" s="19" t="s">
        <v>85</v>
      </c>
      <c r="B71" s="14" t="s">
        <v>82</v>
      </c>
      <c r="C71" s="14" t="s">
        <v>18</v>
      </c>
      <c r="D71" s="14" t="s">
        <v>13</v>
      </c>
      <c r="E71" s="14" t="s">
        <v>13</v>
      </c>
      <c r="F71" s="19" t="s">
        <v>85</v>
      </c>
      <c r="G71" s="20">
        <v>262231.2</v>
      </c>
      <c r="H71" s="20">
        <v>262231.2</v>
      </c>
      <c r="I71" s="20">
        <v>262231.2</v>
      </c>
      <c r="J71" s="19" t="s">
        <v>85</v>
      </c>
      <c r="K71" s="15"/>
      <c r="L71" s="15"/>
      <c r="M71" s="15"/>
      <c r="N71" s="15"/>
      <c r="O71" s="15"/>
    </row>
    <row r="72" spans="1:15" ht="31.5">
      <c r="A72" s="19" t="s">
        <v>53</v>
      </c>
      <c r="B72" s="14" t="s">
        <v>82</v>
      </c>
      <c r="C72" s="14" t="s">
        <v>18</v>
      </c>
      <c r="D72" s="14" t="s">
        <v>86</v>
      </c>
      <c r="E72" s="14" t="s">
        <v>13</v>
      </c>
      <c r="F72" s="19" t="s">
        <v>53</v>
      </c>
      <c r="G72" s="20">
        <v>216263.8</v>
      </c>
      <c r="H72" s="20">
        <v>216263.8</v>
      </c>
      <c r="I72" s="20">
        <v>216263.8</v>
      </c>
      <c r="J72" s="19" t="s">
        <v>53</v>
      </c>
      <c r="K72" s="15"/>
      <c r="L72" s="15"/>
      <c r="M72" s="15"/>
      <c r="N72" s="15"/>
      <c r="O72" s="15"/>
    </row>
    <row r="73" spans="1:15" ht="31.5">
      <c r="A73" s="19" t="s">
        <v>55</v>
      </c>
      <c r="B73" s="14" t="s">
        <v>82</v>
      </c>
      <c r="C73" s="14" t="s">
        <v>18</v>
      </c>
      <c r="D73" s="14" t="s">
        <v>86</v>
      </c>
      <c r="E73" s="14" t="s">
        <v>56</v>
      </c>
      <c r="F73" s="19" t="s">
        <v>55</v>
      </c>
      <c r="G73" s="20">
        <v>216263.8</v>
      </c>
      <c r="H73" s="20">
        <v>216263.8</v>
      </c>
      <c r="I73" s="20">
        <v>216263.8</v>
      </c>
      <c r="J73" s="19" t="s">
        <v>55</v>
      </c>
      <c r="K73" s="15"/>
      <c r="L73" s="15"/>
      <c r="M73" s="15"/>
      <c r="N73" s="15"/>
      <c r="O73" s="15"/>
    </row>
    <row r="74" spans="1:15" ht="31.5">
      <c r="A74" s="19" t="s">
        <v>53</v>
      </c>
      <c r="B74" s="14" t="s">
        <v>82</v>
      </c>
      <c r="C74" s="14" t="s">
        <v>18</v>
      </c>
      <c r="D74" s="14" t="s">
        <v>87</v>
      </c>
      <c r="E74" s="14" t="s">
        <v>13</v>
      </c>
      <c r="F74" s="19" t="s">
        <v>53</v>
      </c>
      <c r="G74" s="20">
        <v>39807.7</v>
      </c>
      <c r="H74" s="20">
        <v>39807.7</v>
      </c>
      <c r="I74" s="20">
        <v>39807.7</v>
      </c>
      <c r="J74" s="19" t="s">
        <v>53</v>
      </c>
      <c r="K74" s="15"/>
      <c r="L74" s="15"/>
      <c r="M74" s="15"/>
      <c r="N74" s="15"/>
      <c r="O74" s="15"/>
    </row>
    <row r="75" spans="1:15" ht="31.5">
      <c r="A75" s="19" t="s">
        <v>55</v>
      </c>
      <c r="B75" s="14" t="s">
        <v>82</v>
      </c>
      <c r="C75" s="14" t="s">
        <v>18</v>
      </c>
      <c r="D75" s="14" t="s">
        <v>87</v>
      </c>
      <c r="E75" s="14" t="s">
        <v>56</v>
      </c>
      <c r="F75" s="19" t="s">
        <v>55</v>
      </c>
      <c r="G75" s="20">
        <v>39807.7</v>
      </c>
      <c r="H75" s="20">
        <v>39807.7</v>
      </c>
      <c r="I75" s="20">
        <v>39807.7</v>
      </c>
      <c r="J75" s="19" t="s">
        <v>55</v>
      </c>
      <c r="K75" s="15"/>
      <c r="L75" s="15"/>
      <c r="M75" s="15"/>
      <c r="N75" s="15"/>
      <c r="O75" s="15"/>
    </row>
    <row r="76" spans="1:15" ht="15.75">
      <c r="A76" s="19" t="s">
        <v>88</v>
      </c>
      <c r="B76" s="14" t="s">
        <v>82</v>
      </c>
      <c r="C76" s="14" t="s">
        <v>18</v>
      </c>
      <c r="D76" s="14" t="s">
        <v>89</v>
      </c>
      <c r="E76" s="14" t="s">
        <v>13</v>
      </c>
      <c r="F76" s="19" t="s">
        <v>88</v>
      </c>
      <c r="G76" s="20">
        <v>1860.5</v>
      </c>
      <c r="H76" s="20">
        <v>1860.5</v>
      </c>
      <c r="I76" s="20">
        <v>1860.5</v>
      </c>
      <c r="J76" s="19" t="s">
        <v>88</v>
      </c>
      <c r="K76" s="15"/>
      <c r="L76" s="15"/>
      <c r="M76" s="15"/>
      <c r="N76" s="15"/>
      <c r="O76" s="15"/>
    </row>
    <row r="77" spans="1:15" ht="31.5">
      <c r="A77" s="19" t="s">
        <v>90</v>
      </c>
      <c r="B77" s="14" t="s">
        <v>82</v>
      </c>
      <c r="C77" s="14" t="s">
        <v>18</v>
      </c>
      <c r="D77" s="14" t="s">
        <v>89</v>
      </c>
      <c r="E77" s="14" t="s">
        <v>91</v>
      </c>
      <c r="F77" s="19" t="s">
        <v>90</v>
      </c>
      <c r="G77" s="20">
        <v>1860.5</v>
      </c>
      <c r="H77" s="20">
        <v>1860.5</v>
      </c>
      <c r="I77" s="20">
        <v>1860.5</v>
      </c>
      <c r="J77" s="19" t="s">
        <v>90</v>
      </c>
      <c r="K77" s="15"/>
      <c r="L77" s="15"/>
      <c r="M77" s="15"/>
      <c r="N77" s="15"/>
      <c r="O77" s="15"/>
    </row>
    <row r="78" spans="1:15" ht="31.5">
      <c r="A78" s="19" t="s">
        <v>92</v>
      </c>
      <c r="B78" s="14" t="s">
        <v>82</v>
      </c>
      <c r="C78" s="14" t="s">
        <v>18</v>
      </c>
      <c r="D78" s="14" t="s">
        <v>93</v>
      </c>
      <c r="E78" s="14" t="s">
        <v>13</v>
      </c>
      <c r="F78" s="19" t="s">
        <v>92</v>
      </c>
      <c r="G78" s="20">
        <v>4299.2</v>
      </c>
      <c r="H78" s="20">
        <v>4299.2</v>
      </c>
      <c r="I78" s="20">
        <v>4299.2</v>
      </c>
      <c r="J78" s="19" t="s">
        <v>92</v>
      </c>
      <c r="K78" s="15"/>
      <c r="L78" s="15"/>
      <c r="M78" s="15"/>
      <c r="N78" s="15"/>
      <c r="O78" s="15"/>
    </row>
    <row r="79" spans="1:15" ht="31.5">
      <c r="A79" s="19" t="s">
        <v>55</v>
      </c>
      <c r="B79" s="14" t="s">
        <v>82</v>
      </c>
      <c r="C79" s="14" t="s">
        <v>18</v>
      </c>
      <c r="D79" s="14" t="s">
        <v>93</v>
      </c>
      <c r="E79" s="14" t="s">
        <v>56</v>
      </c>
      <c r="F79" s="19" t="s">
        <v>55</v>
      </c>
      <c r="G79" s="20">
        <v>4299.2</v>
      </c>
      <c r="H79" s="20">
        <v>4299.2</v>
      </c>
      <c r="I79" s="20">
        <v>4299.2</v>
      </c>
      <c r="J79" s="19" t="s">
        <v>55</v>
      </c>
      <c r="K79" s="15"/>
      <c r="L79" s="15"/>
      <c r="M79" s="15"/>
      <c r="N79" s="15"/>
      <c r="O79" s="15"/>
    </row>
    <row r="80" spans="1:15" ht="31.5">
      <c r="A80" s="19" t="s">
        <v>94</v>
      </c>
      <c r="B80" s="14" t="s">
        <v>82</v>
      </c>
      <c r="C80" s="14" t="s">
        <v>82</v>
      </c>
      <c r="D80" s="14" t="s">
        <v>13</v>
      </c>
      <c r="E80" s="14" t="s">
        <v>13</v>
      </c>
      <c r="F80" s="19" t="s">
        <v>94</v>
      </c>
      <c r="G80" s="20">
        <v>8500.5</v>
      </c>
      <c r="H80" s="20">
        <v>8500.5</v>
      </c>
      <c r="I80" s="20">
        <v>8500.5</v>
      </c>
      <c r="J80" s="19" t="s">
        <v>94</v>
      </c>
      <c r="K80" s="15"/>
      <c r="L80" s="15"/>
      <c r="M80" s="15"/>
      <c r="N80" s="15"/>
      <c r="O80" s="15"/>
    </row>
    <row r="81" spans="1:15" ht="31.5">
      <c r="A81" s="19" t="s">
        <v>53</v>
      </c>
      <c r="B81" s="14" t="s">
        <v>82</v>
      </c>
      <c r="C81" s="14" t="s">
        <v>82</v>
      </c>
      <c r="D81" s="14" t="s">
        <v>95</v>
      </c>
      <c r="E81" s="14" t="s">
        <v>13</v>
      </c>
      <c r="F81" s="19" t="s">
        <v>53</v>
      </c>
      <c r="G81" s="20">
        <v>2407.8</v>
      </c>
      <c r="H81" s="20">
        <v>2407.8</v>
      </c>
      <c r="I81" s="20">
        <v>2407.8</v>
      </c>
      <c r="J81" s="19" t="s">
        <v>53</v>
      </c>
      <c r="K81" s="15"/>
      <c r="L81" s="15"/>
      <c r="M81" s="15"/>
      <c r="N81" s="15"/>
      <c r="O81" s="15"/>
    </row>
    <row r="82" spans="1:15" ht="31.5">
      <c r="A82" s="19" t="s">
        <v>55</v>
      </c>
      <c r="B82" s="14" t="s">
        <v>82</v>
      </c>
      <c r="C82" s="14" t="s">
        <v>82</v>
      </c>
      <c r="D82" s="14" t="s">
        <v>95</v>
      </c>
      <c r="E82" s="14" t="s">
        <v>56</v>
      </c>
      <c r="F82" s="19" t="s">
        <v>55</v>
      </c>
      <c r="G82" s="20">
        <v>2407.8</v>
      </c>
      <c r="H82" s="20">
        <v>2407.8</v>
      </c>
      <c r="I82" s="20">
        <v>2407.8</v>
      </c>
      <c r="J82" s="19" t="s">
        <v>55</v>
      </c>
      <c r="K82" s="15"/>
      <c r="L82" s="15"/>
      <c r="M82" s="15"/>
      <c r="N82" s="15"/>
      <c r="O82" s="15"/>
    </row>
    <row r="83" spans="1:15" ht="31.5">
      <c r="A83" s="19" t="s">
        <v>53</v>
      </c>
      <c r="B83" s="14" t="s">
        <v>82</v>
      </c>
      <c r="C83" s="14" t="s">
        <v>82</v>
      </c>
      <c r="D83" s="14" t="s">
        <v>96</v>
      </c>
      <c r="E83" s="14" t="s">
        <v>13</v>
      </c>
      <c r="F83" s="19" t="s">
        <v>53</v>
      </c>
      <c r="G83" s="20">
        <v>6092.8</v>
      </c>
      <c r="H83" s="20">
        <v>6092.8</v>
      </c>
      <c r="I83" s="20">
        <v>6092.8</v>
      </c>
      <c r="J83" s="19" t="s">
        <v>53</v>
      </c>
      <c r="K83" s="15"/>
      <c r="L83" s="15"/>
      <c r="M83" s="15"/>
      <c r="N83" s="15"/>
      <c r="O83" s="15"/>
    </row>
    <row r="84" spans="1:15" ht="31.5">
      <c r="A84" s="19" t="s">
        <v>55</v>
      </c>
      <c r="B84" s="14" t="s">
        <v>82</v>
      </c>
      <c r="C84" s="14" t="s">
        <v>82</v>
      </c>
      <c r="D84" s="14" t="s">
        <v>96</v>
      </c>
      <c r="E84" s="14" t="s">
        <v>56</v>
      </c>
      <c r="F84" s="19" t="s">
        <v>55</v>
      </c>
      <c r="G84" s="20">
        <v>6092.8</v>
      </c>
      <c r="H84" s="20">
        <v>6092.8</v>
      </c>
      <c r="I84" s="20">
        <v>6092.8</v>
      </c>
      <c r="J84" s="19" t="s">
        <v>55</v>
      </c>
      <c r="K84" s="15"/>
      <c r="L84" s="15"/>
      <c r="M84" s="15"/>
      <c r="N84" s="15"/>
      <c r="O84" s="15"/>
    </row>
    <row r="85" spans="1:15" ht="15.75">
      <c r="A85" s="19" t="s">
        <v>97</v>
      </c>
      <c r="B85" s="14" t="s">
        <v>82</v>
      </c>
      <c r="C85" s="14" t="s">
        <v>98</v>
      </c>
      <c r="D85" s="14" t="s">
        <v>13</v>
      </c>
      <c r="E85" s="14" t="s">
        <v>13</v>
      </c>
      <c r="F85" s="19" t="s">
        <v>97</v>
      </c>
      <c r="G85" s="20">
        <v>7834.8</v>
      </c>
      <c r="H85" s="20">
        <v>8098.8</v>
      </c>
      <c r="I85" s="20">
        <v>7659.8</v>
      </c>
      <c r="J85" s="19" t="s">
        <v>97</v>
      </c>
      <c r="K85" s="15"/>
      <c r="L85" s="15"/>
      <c r="M85" s="15"/>
      <c r="N85" s="15"/>
      <c r="O85" s="15"/>
    </row>
    <row r="86" spans="1:15" ht="15.75">
      <c r="A86" s="19" t="s">
        <v>25</v>
      </c>
      <c r="B86" s="14" t="s">
        <v>82</v>
      </c>
      <c r="C86" s="14" t="s">
        <v>98</v>
      </c>
      <c r="D86" s="14" t="s">
        <v>26</v>
      </c>
      <c r="E86" s="14" t="s">
        <v>13</v>
      </c>
      <c r="F86" s="19" t="s">
        <v>25</v>
      </c>
      <c r="G86" s="20">
        <v>2152</v>
      </c>
      <c r="H86" s="20">
        <v>2152</v>
      </c>
      <c r="I86" s="20">
        <v>2152</v>
      </c>
      <c r="J86" s="19" t="s">
        <v>25</v>
      </c>
      <c r="K86" s="15"/>
      <c r="L86" s="15"/>
      <c r="M86" s="15"/>
      <c r="N86" s="15"/>
      <c r="O86" s="15"/>
    </row>
    <row r="87" spans="1:15" ht="31.5">
      <c r="A87" s="19" t="s">
        <v>21</v>
      </c>
      <c r="B87" s="14" t="s">
        <v>82</v>
      </c>
      <c r="C87" s="14" t="s">
        <v>98</v>
      </c>
      <c r="D87" s="14" t="s">
        <v>26</v>
      </c>
      <c r="E87" s="14" t="s">
        <v>22</v>
      </c>
      <c r="F87" s="19" t="s">
        <v>21</v>
      </c>
      <c r="G87" s="20">
        <v>2152</v>
      </c>
      <c r="H87" s="20">
        <v>2152</v>
      </c>
      <c r="I87" s="20">
        <v>2152</v>
      </c>
      <c r="J87" s="19" t="s">
        <v>21</v>
      </c>
      <c r="K87" s="15"/>
      <c r="L87" s="15"/>
      <c r="M87" s="15"/>
      <c r="N87" s="15"/>
      <c r="O87" s="15"/>
    </row>
    <row r="88" spans="1:15" ht="31.5">
      <c r="A88" s="19" t="s">
        <v>53</v>
      </c>
      <c r="B88" s="14" t="s">
        <v>82</v>
      </c>
      <c r="C88" s="14" t="s">
        <v>98</v>
      </c>
      <c r="D88" s="33" t="s">
        <v>99</v>
      </c>
      <c r="E88" s="14" t="s">
        <v>13</v>
      </c>
      <c r="F88" s="19" t="s">
        <v>53</v>
      </c>
      <c r="G88" s="20">
        <v>5233.3</v>
      </c>
      <c r="H88" s="20">
        <v>5233.3</v>
      </c>
      <c r="I88" s="20">
        <v>5233.3</v>
      </c>
      <c r="J88" s="19" t="s">
        <v>53</v>
      </c>
      <c r="K88" s="15"/>
      <c r="L88" s="15"/>
      <c r="M88" s="15"/>
      <c r="N88" s="15"/>
      <c r="O88" s="15"/>
    </row>
    <row r="89" spans="1:15" ht="31.5">
      <c r="A89" s="19" t="s">
        <v>55</v>
      </c>
      <c r="B89" s="14" t="s">
        <v>82</v>
      </c>
      <c r="C89" s="14" t="s">
        <v>98</v>
      </c>
      <c r="D89" s="33" t="s">
        <v>99</v>
      </c>
      <c r="E89" s="14" t="s">
        <v>56</v>
      </c>
      <c r="F89" s="19" t="s">
        <v>55</v>
      </c>
      <c r="G89" s="20">
        <v>5233.3</v>
      </c>
      <c r="H89" s="20">
        <v>5233.3</v>
      </c>
      <c r="I89" s="20">
        <v>5233.3</v>
      </c>
      <c r="J89" s="19" t="s">
        <v>55</v>
      </c>
      <c r="K89" s="15"/>
      <c r="L89" s="15"/>
      <c r="M89" s="15"/>
      <c r="N89" s="15"/>
      <c r="O89" s="15"/>
    </row>
    <row r="90" spans="1:15" ht="78.75">
      <c r="A90" s="19" t="s">
        <v>100</v>
      </c>
      <c r="B90" s="14" t="s">
        <v>82</v>
      </c>
      <c r="C90" s="14" t="s">
        <v>98</v>
      </c>
      <c r="D90" s="14" t="s">
        <v>101</v>
      </c>
      <c r="E90" s="14" t="s">
        <v>13</v>
      </c>
      <c r="F90" s="19" t="s">
        <v>100</v>
      </c>
      <c r="G90" s="20">
        <v>137</v>
      </c>
      <c r="H90" s="20">
        <v>37</v>
      </c>
      <c r="I90" s="20"/>
      <c r="J90" s="19" t="s">
        <v>100</v>
      </c>
      <c r="K90" s="15"/>
      <c r="L90" s="15"/>
      <c r="M90" s="15"/>
      <c r="N90" s="15"/>
      <c r="O90" s="15"/>
    </row>
    <row r="91" spans="1:15" ht="15.75">
      <c r="A91" s="19" t="s">
        <v>102</v>
      </c>
      <c r="B91" s="14" t="s">
        <v>82</v>
      </c>
      <c r="C91" s="14" t="s">
        <v>98</v>
      </c>
      <c r="D91" s="14" t="s">
        <v>101</v>
      </c>
      <c r="E91" s="14" t="s">
        <v>103</v>
      </c>
      <c r="F91" s="19" t="s">
        <v>102</v>
      </c>
      <c r="G91" s="20">
        <v>120</v>
      </c>
      <c r="H91" s="20">
        <v>20</v>
      </c>
      <c r="I91" s="20"/>
      <c r="J91" s="19" t="s">
        <v>102</v>
      </c>
      <c r="K91" s="15"/>
      <c r="L91" s="15"/>
      <c r="M91" s="15"/>
      <c r="N91" s="15"/>
      <c r="O91" s="15"/>
    </row>
    <row r="92" spans="1:15" ht="15.75">
      <c r="A92" s="19" t="s">
        <v>104</v>
      </c>
      <c r="B92" s="14" t="s">
        <v>82</v>
      </c>
      <c r="C92" s="14" t="s">
        <v>98</v>
      </c>
      <c r="D92" s="14" t="s">
        <v>101</v>
      </c>
      <c r="E92" s="14" t="s">
        <v>105</v>
      </c>
      <c r="F92" s="19" t="s">
        <v>104</v>
      </c>
      <c r="G92" s="20">
        <v>17</v>
      </c>
      <c r="H92" s="20">
        <v>17</v>
      </c>
      <c r="I92" s="20"/>
      <c r="J92" s="19" t="s">
        <v>104</v>
      </c>
      <c r="K92" s="15"/>
      <c r="L92" s="15"/>
      <c r="M92" s="15"/>
      <c r="N92" s="15"/>
      <c r="O92" s="15"/>
    </row>
    <row r="93" spans="1:15" ht="78.75">
      <c r="A93" s="19" t="s">
        <v>106</v>
      </c>
      <c r="B93" s="14" t="s">
        <v>82</v>
      </c>
      <c r="C93" s="14" t="s">
        <v>98</v>
      </c>
      <c r="D93" s="14" t="s">
        <v>107</v>
      </c>
      <c r="E93" s="14" t="s">
        <v>13</v>
      </c>
      <c r="F93" s="19" t="s">
        <v>106</v>
      </c>
      <c r="G93" s="20">
        <v>30</v>
      </c>
      <c r="H93" s="20"/>
      <c r="I93" s="20"/>
      <c r="J93" s="19" t="s">
        <v>106</v>
      </c>
      <c r="K93" s="15"/>
      <c r="L93" s="15"/>
      <c r="M93" s="15"/>
      <c r="N93" s="15"/>
      <c r="O93" s="15"/>
    </row>
    <row r="94" spans="1:15" ht="15.75">
      <c r="A94" s="19" t="s">
        <v>102</v>
      </c>
      <c r="B94" s="14" t="s">
        <v>82</v>
      </c>
      <c r="C94" s="14" t="s">
        <v>98</v>
      </c>
      <c r="D94" s="14" t="s">
        <v>107</v>
      </c>
      <c r="E94" s="14" t="s">
        <v>103</v>
      </c>
      <c r="F94" s="19" t="s">
        <v>102</v>
      </c>
      <c r="G94" s="20">
        <v>10</v>
      </c>
      <c r="H94" s="20"/>
      <c r="I94" s="20"/>
      <c r="J94" s="19" t="s">
        <v>102</v>
      </c>
      <c r="K94" s="15"/>
      <c r="L94" s="15"/>
      <c r="M94" s="15"/>
      <c r="N94" s="15"/>
      <c r="O94" s="15"/>
    </row>
    <row r="95" spans="1:15" ht="15.75">
      <c r="A95" s="19" t="s">
        <v>104</v>
      </c>
      <c r="B95" s="14" t="s">
        <v>82</v>
      </c>
      <c r="C95" s="14" t="s">
        <v>98</v>
      </c>
      <c r="D95" s="14" t="s">
        <v>107</v>
      </c>
      <c r="E95" s="14" t="s">
        <v>105</v>
      </c>
      <c r="F95" s="19" t="s">
        <v>104</v>
      </c>
      <c r="G95" s="20">
        <v>20</v>
      </c>
      <c r="H95" s="20"/>
      <c r="I95" s="20"/>
      <c r="J95" s="19" t="s">
        <v>104</v>
      </c>
      <c r="K95" s="15"/>
      <c r="L95" s="15"/>
      <c r="M95" s="15"/>
      <c r="N95" s="15"/>
      <c r="O95" s="15"/>
    </row>
    <row r="96" spans="1:15" ht="63">
      <c r="A96" s="19" t="s">
        <v>108</v>
      </c>
      <c r="B96" s="14" t="s">
        <v>82</v>
      </c>
      <c r="C96" s="14" t="s">
        <v>98</v>
      </c>
      <c r="D96" s="14" t="s">
        <v>109</v>
      </c>
      <c r="E96" s="14" t="s">
        <v>13</v>
      </c>
      <c r="F96" s="19" t="s">
        <v>108</v>
      </c>
      <c r="G96" s="20">
        <v>282.5</v>
      </c>
      <c r="H96" s="20">
        <v>676.5</v>
      </c>
      <c r="I96" s="20">
        <v>274.5</v>
      </c>
      <c r="J96" s="19" t="s">
        <v>108</v>
      </c>
      <c r="K96" s="15"/>
      <c r="L96" s="15"/>
      <c r="M96" s="15"/>
      <c r="N96" s="15"/>
      <c r="O96" s="15"/>
    </row>
    <row r="97" spans="1:15" ht="15.75">
      <c r="A97" s="19" t="s">
        <v>102</v>
      </c>
      <c r="B97" s="14" t="s">
        <v>82</v>
      </c>
      <c r="C97" s="14" t="s">
        <v>98</v>
      </c>
      <c r="D97" s="14" t="s">
        <v>109</v>
      </c>
      <c r="E97" s="14" t="s">
        <v>103</v>
      </c>
      <c r="F97" s="19" t="s">
        <v>102</v>
      </c>
      <c r="G97" s="20">
        <v>282.5</v>
      </c>
      <c r="H97" s="20">
        <v>676.5</v>
      </c>
      <c r="I97" s="20">
        <v>274.5</v>
      </c>
      <c r="J97" s="19" t="s">
        <v>102</v>
      </c>
      <c r="K97" s="15"/>
      <c r="L97" s="15"/>
      <c r="M97" s="15"/>
      <c r="N97" s="15"/>
      <c r="O97" s="15"/>
    </row>
    <row r="98" spans="1:15" ht="15.75">
      <c r="A98" s="13" t="s">
        <v>110</v>
      </c>
      <c r="B98" s="16" t="s">
        <v>111</v>
      </c>
      <c r="C98" s="16" t="s">
        <v>16</v>
      </c>
      <c r="D98" s="16" t="s">
        <v>13</v>
      </c>
      <c r="E98" s="16" t="s">
        <v>13</v>
      </c>
      <c r="F98" s="13" t="s">
        <v>110</v>
      </c>
      <c r="G98" s="18">
        <v>17469.1</v>
      </c>
      <c r="H98" s="18">
        <v>17646.1</v>
      </c>
      <c r="I98" s="23">
        <v>17115.1</v>
      </c>
      <c r="J98" s="13" t="s">
        <v>110</v>
      </c>
      <c r="K98" s="17"/>
      <c r="L98" s="17"/>
      <c r="M98" s="17"/>
      <c r="N98" s="17"/>
      <c r="O98" s="17"/>
    </row>
    <row r="99" spans="1:15" ht="15.75">
      <c r="A99" s="19" t="s">
        <v>112</v>
      </c>
      <c r="B99" s="14" t="s">
        <v>111</v>
      </c>
      <c r="C99" s="14" t="s">
        <v>15</v>
      </c>
      <c r="D99" s="14" t="s">
        <v>13</v>
      </c>
      <c r="E99" s="14" t="s">
        <v>13</v>
      </c>
      <c r="F99" s="19" t="s">
        <v>112</v>
      </c>
      <c r="G99" s="22">
        <v>15486.1</v>
      </c>
      <c r="H99" s="20">
        <v>15486.1</v>
      </c>
      <c r="I99" s="22">
        <v>15486.1</v>
      </c>
      <c r="J99" s="19" t="s">
        <v>112</v>
      </c>
      <c r="K99" s="15"/>
      <c r="L99" s="15"/>
      <c r="M99" s="15"/>
      <c r="N99" s="15"/>
      <c r="O99" s="15"/>
    </row>
    <row r="100" spans="1:15" ht="31.5">
      <c r="A100" s="19" t="s">
        <v>53</v>
      </c>
      <c r="B100" s="14" t="s">
        <v>111</v>
      </c>
      <c r="C100" s="14" t="s">
        <v>15</v>
      </c>
      <c r="D100" s="14" t="s">
        <v>113</v>
      </c>
      <c r="E100" s="14" t="s">
        <v>13</v>
      </c>
      <c r="F100" s="19" t="s">
        <v>53</v>
      </c>
      <c r="G100" s="20">
        <v>8012</v>
      </c>
      <c r="H100" s="20">
        <v>8012</v>
      </c>
      <c r="I100" s="20">
        <v>8012</v>
      </c>
      <c r="J100" s="19" t="s">
        <v>53</v>
      </c>
      <c r="K100" s="15"/>
      <c r="L100" s="15"/>
      <c r="M100" s="15"/>
      <c r="N100" s="15"/>
      <c r="O100" s="15"/>
    </row>
    <row r="101" spans="1:15" ht="31.5">
      <c r="A101" s="19" t="s">
        <v>55</v>
      </c>
      <c r="B101" s="14" t="s">
        <v>111</v>
      </c>
      <c r="C101" s="14" t="s">
        <v>15</v>
      </c>
      <c r="D101" s="14" t="s">
        <v>113</v>
      </c>
      <c r="E101" s="14" t="s">
        <v>56</v>
      </c>
      <c r="F101" s="19" t="s">
        <v>55</v>
      </c>
      <c r="G101" s="20">
        <v>8012</v>
      </c>
      <c r="H101" s="20">
        <v>8012</v>
      </c>
      <c r="I101" s="20">
        <v>8012</v>
      </c>
      <c r="J101" s="19" t="s">
        <v>55</v>
      </c>
      <c r="K101" s="15"/>
      <c r="L101" s="15"/>
      <c r="M101" s="15"/>
      <c r="N101" s="15"/>
      <c r="O101" s="15"/>
    </row>
    <row r="102" spans="1:15" ht="31.5">
      <c r="A102" s="19" t="s">
        <v>53</v>
      </c>
      <c r="B102" s="14" t="s">
        <v>111</v>
      </c>
      <c r="C102" s="14" t="s">
        <v>15</v>
      </c>
      <c r="D102" s="14" t="s">
        <v>114</v>
      </c>
      <c r="E102" s="14" t="s">
        <v>13</v>
      </c>
      <c r="F102" s="19" t="s">
        <v>53</v>
      </c>
      <c r="G102" s="20">
        <v>3996.9</v>
      </c>
      <c r="H102" s="20">
        <v>3996.9</v>
      </c>
      <c r="I102" s="20">
        <v>3996.9</v>
      </c>
      <c r="J102" s="19" t="s">
        <v>53</v>
      </c>
      <c r="K102" s="15"/>
      <c r="L102" s="15"/>
      <c r="M102" s="15"/>
      <c r="N102" s="15"/>
      <c r="O102" s="15"/>
    </row>
    <row r="103" spans="1:15" ht="31.5">
      <c r="A103" s="19" t="s">
        <v>55</v>
      </c>
      <c r="B103" s="14" t="s">
        <v>111</v>
      </c>
      <c r="C103" s="14" t="s">
        <v>15</v>
      </c>
      <c r="D103" s="14" t="s">
        <v>114</v>
      </c>
      <c r="E103" s="14" t="s">
        <v>56</v>
      </c>
      <c r="F103" s="19" t="s">
        <v>55</v>
      </c>
      <c r="G103" s="20">
        <v>3996.9</v>
      </c>
      <c r="H103" s="20">
        <v>3996.9</v>
      </c>
      <c r="I103" s="20">
        <v>3996.9</v>
      </c>
      <c r="J103" s="19" t="s">
        <v>55</v>
      </c>
      <c r="K103" s="15"/>
      <c r="L103" s="15"/>
      <c r="M103" s="15"/>
      <c r="N103" s="15"/>
      <c r="O103" s="15"/>
    </row>
    <row r="104" spans="1:15" ht="31.5">
      <c r="A104" s="19" t="s">
        <v>53</v>
      </c>
      <c r="B104" s="14" t="s">
        <v>111</v>
      </c>
      <c r="C104" s="14" t="s">
        <v>15</v>
      </c>
      <c r="D104" s="14" t="s">
        <v>115</v>
      </c>
      <c r="E104" s="14" t="s">
        <v>13</v>
      </c>
      <c r="F104" s="19" t="s">
        <v>53</v>
      </c>
      <c r="G104" s="20">
        <v>3327</v>
      </c>
      <c r="H104" s="20">
        <v>3327</v>
      </c>
      <c r="I104" s="20">
        <v>3327</v>
      </c>
      <c r="J104" s="19" t="s">
        <v>53</v>
      </c>
      <c r="K104" s="15"/>
      <c r="L104" s="15"/>
      <c r="M104" s="15"/>
      <c r="N104" s="15"/>
      <c r="O104" s="15"/>
    </row>
    <row r="105" spans="1:15" ht="31.5">
      <c r="A105" s="19" t="s">
        <v>55</v>
      </c>
      <c r="B105" s="14" t="s">
        <v>111</v>
      </c>
      <c r="C105" s="14" t="s">
        <v>15</v>
      </c>
      <c r="D105" s="14" t="s">
        <v>115</v>
      </c>
      <c r="E105" s="14" t="s">
        <v>56</v>
      </c>
      <c r="F105" s="19" t="s">
        <v>55</v>
      </c>
      <c r="G105" s="20">
        <v>3327</v>
      </c>
      <c r="H105" s="20">
        <v>3327</v>
      </c>
      <c r="I105" s="20">
        <v>3327</v>
      </c>
      <c r="J105" s="19" t="s">
        <v>55</v>
      </c>
      <c r="K105" s="15"/>
      <c r="L105" s="15"/>
      <c r="M105" s="15"/>
      <c r="N105" s="15"/>
      <c r="O105" s="15"/>
    </row>
    <row r="106" spans="1:15" ht="31.5">
      <c r="A106" s="19" t="s">
        <v>116</v>
      </c>
      <c r="B106" s="14" t="s">
        <v>111</v>
      </c>
      <c r="C106" s="14" t="s">
        <v>15</v>
      </c>
      <c r="D106" s="14" t="s">
        <v>117</v>
      </c>
      <c r="E106" s="14" t="s">
        <v>13</v>
      </c>
      <c r="F106" s="19" t="s">
        <v>116</v>
      </c>
      <c r="G106" s="20">
        <v>150.2</v>
      </c>
      <c r="H106" s="20">
        <v>150.2</v>
      </c>
      <c r="I106" s="20">
        <v>150.2</v>
      </c>
      <c r="J106" s="19" t="s">
        <v>116</v>
      </c>
      <c r="K106" s="15"/>
      <c r="L106" s="15"/>
      <c r="M106" s="15"/>
      <c r="N106" s="15"/>
      <c r="O106" s="15"/>
    </row>
    <row r="107" spans="1:15" ht="31.5">
      <c r="A107" s="19" t="s">
        <v>55</v>
      </c>
      <c r="B107" s="14" t="s">
        <v>111</v>
      </c>
      <c r="C107" s="14" t="s">
        <v>15</v>
      </c>
      <c r="D107" s="14" t="s">
        <v>117</v>
      </c>
      <c r="E107" s="14" t="s">
        <v>56</v>
      </c>
      <c r="F107" s="19" t="s">
        <v>55</v>
      </c>
      <c r="G107" s="20">
        <v>150.2</v>
      </c>
      <c r="H107" s="20">
        <v>150.2</v>
      </c>
      <c r="I107" s="20">
        <v>150.2</v>
      </c>
      <c r="J107" s="19" t="s">
        <v>55</v>
      </c>
      <c r="K107" s="15"/>
      <c r="L107" s="15"/>
      <c r="M107" s="15"/>
      <c r="N107" s="15"/>
      <c r="O107" s="15"/>
    </row>
    <row r="108" spans="1:15" ht="31.5">
      <c r="A108" s="19" t="s">
        <v>118</v>
      </c>
      <c r="B108" s="14" t="s">
        <v>111</v>
      </c>
      <c r="C108" s="14" t="s">
        <v>30</v>
      </c>
      <c r="D108" s="14" t="s">
        <v>13</v>
      </c>
      <c r="E108" s="14" t="s">
        <v>13</v>
      </c>
      <c r="F108" s="19" t="s">
        <v>118</v>
      </c>
      <c r="G108" s="20">
        <v>1983</v>
      </c>
      <c r="H108" s="22">
        <v>2160</v>
      </c>
      <c r="I108" s="20">
        <v>1629</v>
      </c>
      <c r="J108" s="19" t="s">
        <v>118</v>
      </c>
      <c r="K108" s="15"/>
      <c r="L108" s="15"/>
      <c r="M108" s="15"/>
      <c r="N108" s="15"/>
      <c r="O108" s="15"/>
    </row>
    <row r="109" spans="1:15" ht="15.75">
      <c r="A109" s="19" t="s">
        <v>25</v>
      </c>
      <c r="B109" s="14" t="s">
        <v>111</v>
      </c>
      <c r="C109" s="14" t="s">
        <v>30</v>
      </c>
      <c r="D109" s="14" t="s">
        <v>26</v>
      </c>
      <c r="E109" s="14" t="s">
        <v>13</v>
      </c>
      <c r="F109" s="19" t="s">
        <v>25</v>
      </c>
      <c r="G109" s="20">
        <v>1579</v>
      </c>
      <c r="H109" s="20">
        <v>1579</v>
      </c>
      <c r="I109" s="20">
        <v>1579</v>
      </c>
      <c r="J109" s="19" t="s">
        <v>25</v>
      </c>
      <c r="K109" s="15"/>
      <c r="L109" s="15"/>
      <c r="M109" s="15"/>
      <c r="N109" s="15"/>
      <c r="O109" s="15"/>
    </row>
    <row r="110" spans="1:15" ht="31.5">
      <c r="A110" s="19" t="s">
        <v>21</v>
      </c>
      <c r="B110" s="14" t="s">
        <v>111</v>
      </c>
      <c r="C110" s="14" t="s">
        <v>30</v>
      </c>
      <c r="D110" s="14" t="s">
        <v>26</v>
      </c>
      <c r="E110" s="14" t="s">
        <v>22</v>
      </c>
      <c r="F110" s="19" t="s">
        <v>21</v>
      </c>
      <c r="G110" s="20">
        <v>1579</v>
      </c>
      <c r="H110" s="20">
        <v>1579</v>
      </c>
      <c r="I110" s="20">
        <v>1579</v>
      </c>
      <c r="J110" s="19" t="s">
        <v>21</v>
      </c>
      <c r="K110" s="15"/>
      <c r="L110" s="15"/>
      <c r="M110" s="15"/>
      <c r="N110" s="15"/>
      <c r="O110" s="15"/>
    </row>
    <row r="111" spans="1:15" ht="78.75">
      <c r="A111" s="19" t="s">
        <v>100</v>
      </c>
      <c r="B111" s="14" t="s">
        <v>111</v>
      </c>
      <c r="C111" s="14" t="s">
        <v>30</v>
      </c>
      <c r="D111" s="14" t="s">
        <v>101</v>
      </c>
      <c r="E111" s="14" t="s">
        <v>13</v>
      </c>
      <c r="F111" s="19" t="s">
        <v>100</v>
      </c>
      <c r="G111" s="20">
        <v>200</v>
      </c>
      <c r="H111" s="20"/>
      <c r="I111" s="20"/>
      <c r="J111" s="19" t="s">
        <v>100</v>
      </c>
      <c r="K111" s="15"/>
      <c r="L111" s="15"/>
      <c r="M111" s="15"/>
      <c r="N111" s="15"/>
      <c r="O111" s="15"/>
    </row>
    <row r="112" spans="1:15" ht="15.75">
      <c r="A112" s="19" t="s">
        <v>104</v>
      </c>
      <c r="B112" s="14" t="s">
        <v>111</v>
      </c>
      <c r="C112" s="14" t="s">
        <v>30</v>
      </c>
      <c r="D112" s="14" t="s">
        <v>101</v>
      </c>
      <c r="E112" s="14" t="s">
        <v>105</v>
      </c>
      <c r="F112" s="19" t="s">
        <v>104</v>
      </c>
      <c r="G112" s="20">
        <v>200</v>
      </c>
      <c r="H112" s="20"/>
      <c r="I112" s="20"/>
      <c r="J112" s="19" t="s">
        <v>104</v>
      </c>
      <c r="K112" s="15"/>
      <c r="L112" s="15"/>
      <c r="M112" s="15"/>
      <c r="N112" s="15"/>
      <c r="O112" s="15"/>
    </row>
    <row r="113" spans="1:15" ht="63">
      <c r="A113" s="19" t="s">
        <v>108</v>
      </c>
      <c r="B113" s="14" t="s">
        <v>111</v>
      </c>
      <c r="C113" s="14" t="s">
        <v>30</v>
      </c>
      <c r="D113" s="14" t="s">
        <v>109</v>
      </c>
      <c r="E113" s="14" t="s">
        <v>13</v>
      </c>
      <c r="F113" s="19" t="s">
        <v>108</v>
      </c>
      <c r="G113" s="20">
        <v>204</v>
      </c>
      <c r="H113" s="20">
        <v>581</v>
      </c>
      <c r="I113" s="20">
        <v>50</v>
      </c>
      <c r="J113" s="19" t="s">
        <v>108</v>
      </c>
      <c r="K113" s="15"/>
      <c r="L113" s="15"/>
      <c r="M113" s="15"/>
      <c r="N113" s="15"/>
      <c r="O113" s="15"/>
    </row>
    <row r="114" spans="1:15" ht="15.75">
      <c r="A114" s="19" t="s">
        <v>104</v>
      </c>
      <c r="B114" s="14" t="s">
        <v>111</v>
      </c>
      <c r="C114" s="14" t="s">
        <v>30</v>
      </c>
      <c r="D114" s="14" t="s">
        <v>109</v>
      </c>
      <c r="E114" s="14" t="s">
        <v>105</v>
      </c>
      <c r="F114" s="19" t="s">
        <v>104</v>
      </c>
      <c r="G114" s="20">
        <v>204</v>
      </c>
      <c r="H114" s="20">
        <v>581</v>
      </c>
      <c r="I114" s="20">
        <v>50</v>
      </c>
      <c r="J114" s="19" t="s">
        <v>104</v>
      </c>
      <c r="K114" s="15"/>
      <c r="L114" s="15"/>
      <c r="M114" s="15"/>
      <c r="N114" s="15"/>
      <c r="O114" s="15"/>
    </row>
    <row r="115" spans="1:15" ht="15.75">
      <c r="A115" s="13" t="s">
        <v>119</v>
      </c>
      <c r="B115" s="16" t="s">
        <v>98</v>
      </c>
      <c r="C115" s="16" t="s">
        <v>16</v>
      </c>
      <c r="D115" s="16" t="s">
        <v>13</v>
      </c>
      <c r="E115" s="16" t="s">
        <v>13</v>
      </c>
      <c r="F115" s="13" t="s">
        <v>119</v>
      </c>
      <c r="G115" s="18">
        <v>76610.3</v>
      </c>
      <c r="H115" s="23">
        <v>73493.1</v>
      </c>
      <c r="I115" s="18">
        <v>72498.2</v>
      </c>
      <c r="J115" s="13" t="s">
        <v>119</v>
      </c>
      <c r="K115" s="17"/>
      <c r="L115" s="17"/>
      <c r="M115" s="17"/>
      <c r="N115" s="17"/>
      <c r="O115" s="17"/>
    </row>
    <row r="116" spans="1:15" ht="15.75">
      <c r="A116" s="19" t="s">
        <v>120</v>
      </c>
      <c r="B116" s="14" t="s">
        <v>98</v>
      </c>
      <c r="C116" s="14" t="s">
        <v>15</v>
      </c>
      <c r="D116" s="14" t="s">
        <v>13</v>
      </c>
      <c r="E116" s="14" t="s">
        <v>13</v>
      </c>
      <c r="F116" s="19" t="s">
        <v>120</v>
      </c>
      <c r="G116" s="20">
        <v>20663</v>
      </c>
      <c r="H116" s="20">
        <v>20793</v>
      </c>
      <c r="I116" s="20">
        <v>20793</v>
      </c>
      <c r="J116" s="19" t="s">
        <v>120</v>
      </c>
      <c r="K116" s="15"/>
      <c r="L116" s="15"/>
      <c r="M116" s="15"/>
      <c r="N116" s="15"/>
      <c r="O116" s="15"/>
    </row>
    <row r="117" spans="1:15" ht="31.5">
      <c r="A117" s="19" t="s">
        <v>53</v>
      </c>
      <c r="B117" s="14" t="s">
        <v>98</v>
      </c>
      <c r="C117" s="14" t="s">
        <v>15</v>
      </c>
      <c r="D117" s="14" t="s">
        <v>121</v>
      </c>
      <c r="E117" s="14" t="s">
        <v>13</v>
      </c>
      <c r="F117" s="19" t="s">
        <v>53</v>
      </c>
      <c r="G117" s="20">
        <v>20663</v>
      </c>
      <c r="H117" s="20">
        <v>20793</v>
      </c>
      <c r="I117" s="20">
        <v>20793</v>
      </c>
      <c r="J117" s="19" t="s">
        <v>53</v>
      </c>
      <c r="K117" s="15"/>
      <c r="L117" s="15"/>
      <c r="M117" s="15"/>
      <c r="N117" s="15"/>
      <c r="O117" s="15"/>
    </row>
    <row r="118" spans="1:15" ht="31.5">
      <c r="A118" s="19" t="s">
        <v>55</v>
      </c>
      <c r="B118" s="14" t="s">
        <v>98</v>
      </c>
      <c r="C118" s="14" t="s">
        <v>15</v>
      </c>
      <c r="D118" s="14" t="s">
        <v>121</v>
      </c>
      <c r="E118" s="14" t="s">
        <v>56</v>
      </c>
      <c r="F118" s="19" t="s">
        <v>55</v>
      </c>
      <c r="G118" s="20">
        <v>20663</v>
      </c>
      <c r="H118" s="20">
        <v>20793</v>
      </c>
      <c r="I118" s="20">
        <v>20793</v>
      </c>
      <c r="J118" s="19" t="s">
        <v>55</v>
      </c>
      <c r="K118" s="15"/>
      <c r="L118" s="15"/>
      <c r="M118" s="15"/>
      <c r="N118" s="15"/>
      <c r="O118" s="15"/>
    </row>
    <row r="119" spans="1:15" ht="15.75">
      <c r="A119" s="19" t="s">
        <v>122</v>
      </c>
      <c r="B119" s="14" t="s">
        <v>98</v>
      </c>
      <c r="C119" s="14" t="s">
        <v>18</v>
      </c>
      <c r="D119" s="14" t="s">
        <v>13</v>
      </c>
      <c r="E119" s="14" t="s">
        <v>13</v>
      </c>
      <c r="F119" s="19" t="s">
        <v>122</v>
      </c>
      <c r="G119" s="22">
        <v>31038.6</v>
      </c>
      <c r="H119" s="22">
        <v>31038.6</v>
      </c>
      <c r="I119" s="22">
        <v>31038.6</v>
      </c>
      <c r="J119" s="19" t="s">
        <v>122</v>
      </c>
      <c r="K119" s="15"/>
      <c r="L119" s="15"/>
      <c r="M119" s="15"/>
      <c r="N119" s="15"/>
      <c r="O119" s="15"/>
    </row>
    <row r="120" spans="1:15" ht="31.5">
      <c r="A120" s="19" t="s">
        <v>53</v>
      </c>
      <c r="B120" s="14" t="s">
        <v>98</v>
      </c>
      <c r="C120" s="14" t="s">
        <v>18</v>
      </c>
      <c r="D120" s="14" t="s">
        <v>121</v>
      </c>
      <c r="E120" s="14" t="s">
        <v>13</v>
      </c>
      <c r="F120" s="19" t="s">
        <v>53</v>
      </c>
      <c r="G120" s="20">
        <v>19473.1</v>
      </c>
      <c r="H120" s="20">
        <v>19473.1</v>
      </c>
      <c r="I120" s="20">
        <v>19473.1</v>
      </c>
      <c r="J120" s="19" t="s">
        <v>53</v>
      </c>
      <c r="K120" s="15"/>
      <c r="L120" s="15"/>
      <c r="M120" s="15"/>
      <c r="N120" s="15"/>
      <c r="O120" s="15"/>
    </row>
    <row r="121" spans="1:15" ht="31.5">
      <c r="A121" s="19" t="s">
        <v>55</v>
      </c>
      <c r="B121" s="14" t="s">
        <v>98</v>
      </c>
      <c r="C121" s="14" t="s">
        <v>18</v>
      </c>
      <c r="D121" s="14" t="s">
        <v>121</v>
      </c>
      <c r="E121" s="14" t="s">
        <v>56</v>
      </c>
      <c r="F121" s="19" t="s">
        <v>55</v>
      </c>
      <c r="G121" s="20">
        <v>19473.1</v>
      </c>
      <c r="H121" s="20">
        <v>19473.1</v>
      </c>
      <c r="I121" s="20">
        <v>19473.1</v>
      </c>
      <c r="J121" s="19" t="s">
        <v>55</v>
      </c>
      <c r="K121" s="15"/>
      <c r="L121" s="15"/>
      <c r="M121" s="15"/>
      <c r="N121" s="15"/>
      <c r="O121" s="15"/>
    </row>
    <row r="122" spans="1:15" ht="31.5">
      <c r="A122" s="19" t="s">
        <v>53</v>
      </c>
      <c r="B122" s="14" t="s">
        <v>98</v>
      </c>
      <c r="C122" s="14" t="s">
        <v>18</v>
      </c>
      <c r="D122" s="14" t="s">
        <v>123</v>
      </c>
      <c r="E122" s="14" t="s">
        <v>13</v>
      </c>
      <c r="F122" s="19" t="s">
        <v>53</v>
      </c>
      <c r="G122" s="20">
        <v>3638</v>
      </c>
      <c r="H122" s="20">
        <v>3638</v>
      </c>
      <c r="I122" s="20">
        <v>3638</v>
      </c>
      <c r="J122" s="19" t="s">
        <v>53</v>
      </c>
      <c r="K122" s="15"/>
      <c r="L122" s="15"/>
      <c r="M122" s="15"/>
      <c r="N122" s="15"/>
      <c r="O122" s="15"/>
    </row>
    <row r="123" spans="1:15" ht="31.5">
      <c r="A123" s="19" t="s">
        <v>55</v>
      </c>
      <c r="B123" s="14" t="s">
        <v>98</v>
      </c>
      <c r="C123" s="14" t="s">
        <v>18</v>
      </c>
      <c r="D123" s="14" t="s">
        <v>123</v>
      </c>
      <c r="E123" s="14" t="s">
        <v>56</v>
      </c>
      <c r="F123" s="19" t="s">
        <v>55</v>
      </c>
      <c r="G123" s="20">
        <v>3638</v>
      </c>
      <c r="H123" s="20">
        <v>3638</v>
      </c>
      <c r="I123" s="20">
        <v>3638</v>
      </c>
      <c r="J123" s="19" t="s">
        <v>55</v>
      </c>
      <c r="K123" s="15"/>
      <c r="L123" s="15"/>
      <c r="M123" s="15"/>
      <c r="N123" s="15"/>
      <c r="O123" s="15"/>
    </row>
    <row r="124" spans="1:15" ht="31.5">
      <c r="A124" s="19" t="s">
        <v>53</v>
      </c>
      <c r="B124" s="14" t="s">
        <v>98</v>
      </c>
      <c r="C124" s="14" t="s">
        <v>18</v>
      </c>
      <c r="D124" s="14" t="s">
        <v>124</v>
      </c>
      <c r="E124" s="14" t="s">
        <v>13</v>
      </c>
      <c r="F124" s="19" t="s">
        <v>53</v>
      </c>
      <c r="G124" s="20">
        <v>6820.9</v>
      </c>
      <c r="H124" s="20">
        <v>6820.9</v>
      </c>
      <c r="I124" s="20">
        <v>6820.9</v>
      </c>
      <c r="J124" s="19" t="s">
        <v>53</v>
      </c>
      <c r="K124" s="15"/>
      <c r="L124" s="15"/>
      <c r="M124" s="15"/>
      <c r="N124" s="15"/>
      <c r="O124" s="15"/>
    </row>
    <row r="125" spans="1:15" ht="31.5">
      <c r="A125" s="19" t="s">
        <v>55</v>
      </c>
      <c r="B125" s="14" t="s">
        <v>98</v>
      </c>
      <c r="C125" s="14" t="s">
        <v>18</v>
      </c>
      <c r="D125" s="14" t="s">
        <v>124</v>
      </c>
      <c r="E125" s="14" t="s">
        <v>56</v>
      </c>
      <c r="F125" s="19" t="s">
        <v>55</v>
      </c>
      <c r="G125" s="20">
        <v>6820.9</v>
      </c>
      <c r="H125" s="20">
        <v>6820.9</v>
      </c>
      <c r="I125" s="20">
        <v>6820.9</v>
      </c>
      <c r="J125" s="19" t="s">
        <v>55</v>
      </c>
      <c r="K125" s="15"/>
      <c r="L125" s="15"/>
      <c r="M125" s="15"/>
      <c r="N125" s="15"/>
      <c r="O125" s="15"/>
    </row>
    <row r="126" spans="1:15" ht="78.75">
      <c r="A126" s="19" t="s">
        <v>125</v>
      </c>
      <c r="B126" s="14" t="s">
        <v>98</v>
      </c>
      <c r="C126" s="14" t="s">
        <v>18</v>
      </c>
      <c r="D126" s="14" t="s">
        <v>126</v>
      </c>
      <c r="E126" s="14" t="s">
        <v>13</v>
      </c>
      <c r="F126" s="19" t="s">
        <v>125</v>
      </c>
      <c r="G126" s="20">
        <v>1106.6</v>
      </c>
      <c r="H126" s="20">
        <v>1106.6</v>
      </c>
      <c r="I126" s="20">
        <v>1106.6</v>
      </c>
      <c r="J126" s="19" t="s">
        <v>125</v>
      </c>
      <c r="K126" s="15"/>
      <c r="L126" s="15"/>
      <c r="M126" s="15"/>
      <c r="N126" s="15"/>
      <c r="O126" s="15"/>
    </row>
    <row r="127" spans="1:15" ht="31.5">
      <c r="A127" s="19" t="s">
        <v>55</v>
      </c>
      <c r="B127" s="14" t="s">
        <v>98</v>
      </c>
      <c r="C127" s="14" t="s">
        <v>18</v>
      </c>
      <c r="D127" s="14" t="s">
        <v>126</v>
      </c>
      <c r="E127" s="14" t="s">
        <v>56</v>
      </c>
      <c r="F127" s="19" t="s">
        <v>55</v>
      </c>
      <c r="G127" s="20">
        <v>1106.6</v>
      </c>
      <c r="H127" s="20">
        <v>1106.6</v>
      </c>
      <c r="I127" s="20">
        <v>1106.6</v>
      </c>
      <c r="J127" s="19" t="s">
        <v>55</v>
      </c>
      <c r="K127" s="15"/>
      <c r="L127" s="15"/>
      <c r="M127" s="15"/>
      <c r="N127" s="15"/>
      <c r="O127" s="15"/>
    </row>
    <row r="128" spans="1:15" ht="31.5">
      <c r="A128" s="19" t="s">
        <v>127</v>
      </c>
      <c r="B128" s="14" t="s">
        <v>98</v>
      </c>
      <c r="C128" s="14" t="s">
        <v>24</v>
      </c>
      <c r="D128" s="14" t="s">
        <v>13</v>
      </c>
      <c r="E128" s="14" t="s">
        <v>13</v>
      </c>
      <c r="F128" s="19" t="s">
        <v>127</v>
      </c>
      <c r="G128" s="20">
        <v>151.6</v>
      </c>
      <c r="H128" s="20">
        <v>151.6</v>
      </c>
      <c r="I128" s="20">
        <v>151.6</v>
      </c>
      <c r="J128" s="19" t="s">
        <v>127</v>
      </c>
      <c r="K128" s="15"/>
      <c r="L128" s="15"/>
      <c r="M128" s="15"/>
      <c r="N128" s="15"/>
      <c r="O128" s="15"/>
    </row>
    <row r="129" spans="1:15" ht="31.5">
      <c r="A129" s="19" t="s">
        <v>53</v>
      </c>
      <c r="B129" s="14" t="s">
        <v>98</v>
      </c>
      <c r="C129" s="14" t="s">
        <v>24</v>
      </c>
      <c r="D129" s="14" t="s">
        <v>121</v>
      </c>
      <c r="E129" s="14" t="s">
        <v>13</v>
      </c>
      <c r="F129" s="19" t="s">
        <v>53</v>
      </c>
      <c r="G129" s="20">
        <v>151.6</v>
      </c>
      <c r="H129" s="20">
        <v>151.6</v>
      </c>
      <c r="I129" s="20">
        <v>151.6</v>
      </c>
      <c r="J129" s="19" t="s">
        <v>53</v>
      </c>
      <c r="K129" s="15"/>
      <c r="L129" s="15"/>
      <c r="M129" s="15"/>
      <c r="N129" s="15"/>
      <c r="O129" s="15"/>
    </row>
    <row r="130" spans="1:15" ht="31.5">
      <c r="A130" s="19" t="s">
        <v>55</v>
      </c>
      <c r="B130" s="14" t="s">
        <v>98</v>
      </c>
      <c r="C130" s="14" t="s">
        <v>24</v>
      </c>
      <c r="D130" s="14" t="s">
        <v>121</v>
      </c>
      <c r="E130" s="14" t="s">
        <v>56</v>
      </c>
      <c r="F130" s="19" t="s">
        <v>55</v>
      </c>
      <c r="G130" s="20">
        <v>151.6</v>
      </c>
      <c r="H130" s="20">
        <v>151.6</v>
      </c>
      <c r="I130" s="20">
        <v>151.6</v>
      </c>
      <c r="J130" s="19" t="s">
        <v>55</v>
      </c>
      <c r="K130" s="15"/>
      <c r="L130" s="15"/>
      <c r="M130" s="15"/>
      <c r="N130" s="15"/>
      <c r="O130" s="15"/>
    </row>
    <row r="131" spans="1:15" ht="15.75">
      <c r="A131" s="19" t="s">
        <v>128</v>
      </c>
      <c r="B131" s="14" t="s">
        <v>98</v>
      </c>
      <c r="C131" s="14" t="s">
        <v>30</v>
      </c>
      <c r="D131" s="14" t="s">
        <v>13</v>
      </c>
      <c r="E131" s="14" t="s">
        <v>13</v>
      </c>
      <c r="F131" s="19" t="s">
        <v>128</v>
      </c>
      <c r="G131" s="20">
        <v>12026.6</v>
      </c>
      <c r="H131" s="20">
        <v>12026.6</v>
      </c>
      <c r="I131" s="20">
        <v>12026.6</v>
      </c>
      <c r="J131" s="19" t="s">
        <v>128</v>
      </c>
      <c r="K131" s="15"/>
      <c r="L131" s="15"/>
      <c r="M131" s="15"/>
      <c r="N131" s="15"/>
      <c r="O131" s="15"/>
    </row>
    <row r="132" spans="1:15" ht="31.5">
      <c r="A132" s="19" t="s">
        <v>53</v>
      </c>
      <c r="B132" s="14" t="s">
        <v>98</v>
      </c>
      <c r="C132" s="14" t="s">
        <v>30</v>
      </c>
      <c r="D132" s="14" t="s">
        <v>121</v>
      </c>
      <c r="E132" s="14" t="s">
        <v>13</v>
      </c>
      <c r="F132" s="19" t="s">
        <v>53</v>
      </c>
      <c r="G132" s="20">
        <v>10383.2</v>
      </c>
      <c r="H132" s="20">
        <v>10383.2</v>
      </c>
      <c r="I132" s="20">
        <v>10383.2</v>
      </c>
      <c r="J132" s="19" t="s">
        <v>53</v>
      </c>
      <c r="K132" s="15"/>
      <c r="L132" s="15"/>
      <c r="M132" s="15"/>
      <c r="N132" s="15"/>
      <c r="O132" s="15"/>
    </row>
    <row r="133" spans="1:15" ht="31.5">
      <c r="A133" s="19" t="s">
        <v>55</v>
      </c>
      <c r="B133" s="14" t="s">
        <v>98</v>
      </c>
      <c r="C133" s="14" t="s">
        <v>30</v>
      </c>
      <c r="D133" s="14" t="s">
        <v>121</v>
      </c>
      <c r="E133" s="14" t="s">
        <v>56</v>
      </c>
      <c r="F133" s="19" t="s">
        <v>55</v>
      </c>
      <c r="G133" s="20">
        <v>10383.2</v>
      </c>
      <c r="H133" s="20">
        <v>10383.2</v>
      </c>
      <c r="I133" s="20">
        <v>10383.2</v>
      </c>
      <c r="J133" s="19" t="s">
        <v>55</v>
      </c>
      <c r="K133" s="15"/>
      <c r="L133" s="15"/>
      <c r="M133" s="15"/>
      <c r="N133" s="15"/>
      <c r="O133" s="15"/>
    </row>
    <row r="134" spans="1:15" ht="78.75">
      <c r="A134" s="19" t="s">
        <v>125</v>
      </c>
      <c r="B134" s="14" t="s">
        <v>98</v>
      </c>
      <c r="C134" s="14" t="s">
        <v>30</v>
      </c>
      <c r="D134" s="14" t="s">
        <v>126</v>
      </c>
      <c r="E134" s="14" t="s">
        <v>13</v>
      </c>
      <c r="F134" s="19" t="s">
        <v>125</v>
      </c>
      <c r="G134" s="20">
        <v>1643.4</v>
      </c>
      <c r="H134" s="20">
        <v>1643.4</v>
      </c>
      <c r="I134" s="20">
        <v>1643.4</v>
      </c>
      <c r="J134" s="19" t="s">
        <v>125</v>
      </c>
      <c r="K134" s="15"/>
      <c r="L134" s="15"/>
      <c r="M134" s="15"/>
      <c r="N134" s="15"/>
      <c r="O134" s="15"/>
    </row>
    <row r="135" spans="1:15" ht="31.5">
      <c r="A135" s="19" t="s">
        <v>55</v>
      </c>
      <c r="B135" s="14" t="s">
        <v>98</v>
      </c>
      <c r="C135" s="14" t="s">
        <v>30</v>
      </c>
      <c r="D135" s="14" t="s">
        <v>126</v>
      </c>
      <c r="E135" s="14" t="s">
        <v>56</v>
      </c>
      <c r="F135" s="19" t="s">
        <v>55</v>
      </c>
      <c r="G135" s="20">
        <v>1643.4</v>
      </c>
      <c r="H135" s="20">
        <v>1643.4</v>
      </c>
      <c r="I135" s="20">
        <v>1643.4</v>
      </c>
      <c r="J135" s="19" t="s">
        <v>55</v>
      </c>
      <c r="K135" s="15"/>
      <c r="L135" s="15"/>
      <c r="M135" s="15"/>
      <c r="N135" s="15"/>
      <c r="O135" s="15"/>
    </row>
    <row r="136" spans="1:15" ht="31.5">
      <c r="A136" s="19" t="s">
        <v>129</v>
      </c>
      <c r="B136" s="14" t="s">
        <v>98</v>
      </c>
      <c r="C136" s="14" t="s">
        <v>98</v>
      </c>
      <c r="D136" s="14" t="s">
        <v>13</v>
      </c>
      <c r="E136" s="14" t="s">
        <v>13</v>
      </c>
      <c r="F136" s="19" t="s">
        <v>129</v>
      </c>
      <c r="G136" s="20">
        <v>12730.5</v>
      </c>
      <c r="H136" s="20">
        <v>9483.3</v>
      </c>
      <c r="I136" s="20">
        <v>8488.4</v>
      </c>
      <c r="J136" s="19" t="s">
        <v>129</v>
      </c>
      <c r="K136" s="15"/>
      <c r="L136" s="15"/>
      <c r="M136" s="15"/>
      <c r="N136" s="15"/>
      <c r="O136" s="15"/>
    </row>
    <row r="137" spans="1:15" ht="31.5">
      <c r="A137" s="19" t="s">
        <v>53</v>
      </c>
      <c r="B137" s="14" t="s">
        <v>98</v>
      </c>
      <c r="C137" s="14" t="s">
        <v>98</v>
      </c>
      <c r="D137" s="14" t="s">
        <v>99</v>
      </c>
      <c r="E137" s="14" t="s">
        <v>13</v>
      </c>
      <c r="F137" s="19" t="s">
        <v>53</v>
      </c>
      <c r="G137" s="20">
        <v>2470.6</v>
      </c>
      <c r="H137" s="20">
        <v>2470.6</v>
      </c>
      <c r="I137" s="20">
        <v>2470.6</v>
      </c>
      <c r="J137" s="19" t="s">
        <v>53</v>
      </c>
      <c r="K137" s="15"/>
      <c r="L137" s="15"/>
      <c r="M137" s="15"/>
      <c r="N137" s="15"/>
      <c r="O137" s="15"/>
    </row>
    <row r="138" spans="1:15" ht="31.5">
      <c r="A138" s="19" t="s">
        <v>55</v>
      </c>
      <c r="B138" s="14" t="s">
        <v>98</v>
      </c>
      <c r="C138" s="14" t="s">
        <v>98</v>
      </c>
      <c r="D138" s="14" t="s">
        <v>99</v>
      </c>
      <c r="E138" s="14" t="s">
        <v>56</v>
      </c>
      <c r="F138" s="19" t="s">
        <v>55</v>
      </c>
      <c r="G138" s="20">
        <v>2470.6</v>
      </c>
      <c r="H138" s="20">
        <v>2470.6</v>
      </c>
      <c r="I138" s="20">
        <v>2470.6</v>
      </c>
      <c r="J138" s="19" t="s">
        <v>55</v>
      </c>
      <c r="K138" s="15"/>
      <c r="L138" s="15"/>
      <c r="M138" s="15"/>
      <c r="N138" s="15"/>
      <c r="O138" s="15"/>
    </row>
    <row r="139" spans="1:15" ht="15.75">
      <c r="A139" s="19" t="s">
        <v>130</v>
      </c>
      <c r="B139" s="14" t="s">
        <v>98</v>
      </c>
      <c r="C139" s="14" t="s">
        <v>98</v>
      </c>
      <c r="D139" s="14" t="s">
        <v>131</v>
      </c>
      <c r="E139" s="14" t="s">
        <v>13</v>
      </c>
      <c r="F139" s="19" t="s">
        <v>130</v>
      </c>
      <c r="G139" s="20">
        <v>660.5</v>
      </c>
      <c r="H139" s="20">
        <v>724.2</v>
      </c>
      <c r="I139" s="20">
        <v>862</v>
      </c>
      <c r="J139" s="19" t="s">
        <v>130</v>
      </c>
      <c r="K139" s="15"/>
      <c r="L139" s="15"/>
      <c r="M139" s="15"/>
      <c r="N139" s="15"/>
      <c r="O139" s="15"/>
    </row>
    <row r="140" spans="1:15" ht="15.75">
      <c r="A140" s="19" t="s">
        <v>132</v>
      </c>
      <c r="B140" s="14" t="s">
        <v>98</v>
      </c>
      <c r="C140" s="14" t="s">
        <v>98</v>
      </c>
      <c r="D140" s="14" t="s">
        <v>131</v>
      </c>
      <c r="E140" s="14" t="s">
        <v>133</v>
      </c>
      <c r="F140" s="19" t="s">
        <v>132</v>
      </c>
      <c r="G140" s="20">
        <v>660.5</v>
      </c>
      <c r="H140" s="20">
        <v>724.2</v>
      </c>
      <c r="I140" s="20">
        <v>862</v>
      </c>
      <c r="J140" s="19" t="s">
        <v>132</v>
      </c>
      <c r="K140" s="15"/>
      <c r="L140" s="15"/>
      <c r="M140" s="15"/>
      <c r="N140" s="15"/>
      <c r="O140" s="15"/>
    </row>
    <row r="141" spans="1:15" ht="47.25">
      <c r="A141" s="19" t="s">
        <v>134</v>
      </c>
      <c r="B141" s="14" t="s">
        <v>98</v>
      </c>
      <c r="C141" s="14" t="s">
        <v>98</v>
      </c>
      <c r="D141" s="14" t="s">
        <v>135</v>
      </c>
      <c r="E141" s="14" t="s">
        <v>13</v>
      </c>
      <c r="F141" s="19" t="s">
        <v>134</v>
      </c>
      <c r="G141" s="20">
        <v>348.2</v>
      </c>
      <c r="H141" s="20">
        <v>212.1</v>
      </c>
      <c r="I141" s="20">
        <v>228</v>
      </c>
      <c r="J141" s="19" t="s">
        <v>134</v>
      </c>
      <c r="K141" s="15"/>
      <c r="L141" s="15"/>
      <c r="M141" s="15"/>
      <c r="N141" s="15"/>
      <c r="O141" s="15"/>
    </row>
    <row r="142" spans="1:15" ht="15.75">
      <c r="A142" s="19" t="s">
        <v>132</v>
      </c>
      <c r="B142" s="14" t="s">
        <v>98</v>
      </c>
      <c r="C142" s="14" t="s">
        <v>98</v>
      </c>
      <c r="D142" s="14" t="s">
        <v>135</v>
      </c>
      <c r="E142" s="14" t="s">
        <v>133</v>
      </c>
      <c r="F142" s="19" t="s">
        <v>132</v>
      </c>
      <c r="G142" s="20">
        <v>348.2</v>
      </c>
      <c r="H142" s="20">
        <v>212.1</v>
      </c>
      <c r="I142" s="20">
        <v>228</v>
      </c>
      <c r="J142" s="19" t="s">
        <v>132</v>
      </c>
      <c r="K142" s="15"/>
      <c r="L142" s="15"/>
      <c r="M142" s="15"/>
      <c r="N142" s="15"/>
      <c r="O142" s="15"/>
    </row>
    <row r="143" spans="1:15" ht="15.75">
      <c r="A143" s="19" t="s">
        <v>136</v>
      </c>
      <c r="B143" s="14" t="s">
        <v>98</v>
      </c>
      <c r="C143" s="14" t="s">
        <v>98</v>
      </c>
      <c r="D143" s="14" t="s">
        <v>137</v>
      </c>
      <c r="E143" s="14" t="s">
        <v>13</v>
      </c>
      <c r="F143" s="19" t="s">
        <v>136</v>
      </c>
      <c r="G143" s="20">
        <v>144</v>
      </c>
      <c r="H143" s="20">
        <v>121.7</v>
      </c>
      <c r="I143" s="20">
        <v>130</v>
      </c>
      <c r="J143" s="19" t="s">
        <v>136</v>
      </c>
      <c r="K143" s="15"/>
      <c r="L143" s="15"/>
      <c r="M143" s="15"/>
      <c r="N143" s="15"/>
      <c r="O143" s="15"/>
    </row>
    <row r="144" spans="1:15" ht="15.75">
      <c r="A144" s="19" t="s">
        <v>132</v>
      </c>
      <c r="B144" s="14" t="s">
        <v>98</v>
      </c>
      <c r="C144" s="14" t="s">
        <v>98</v>
      </c>
      <c r="D144" s="14" t="s">
        <v>137</v>
      </c>
      <c r="E144" s="14" t="s">
        <v>133</v>
      </c>
      <c r="F144" s="19" t="s">
        <v>132</v>
      </c>
      <c r="G144" s="20">
        <v>144</v>
      </c>
      <c r="H144" s="20">
        <v>121.7</v>
      </c>
      <c r="I144" s="20">
        <v>130</v>
      </c>
      <c r="J144" s="19" t="s">
        <v>132</v>
      </c>
      <c r="K144" s="15"/>
      <c r="L144" s="15"/>
      <c r="M144" s="15"/>
      <c r="N144" s="15"/>
      <c r="O144" s="15"/>
    </row>
    <row r="145" spans="1:15" ht="31.5">
      <c r="A145" s="19" t="s">
        <v>138</v>
      </c>
      <c r="B145" s="14" t="s">
        <v>98</v>
      </c>
      <c r="C145" s="14" t="s">
        <v>98</v>
      </c>
      <c r="D145" s="14" t="s">
        <v>139</v>
      </c>
      <c r="E145" s="14" t="s">
        <v>13</v>
      </c>
      <c r="F145" s="19" t="s">
        <v>138</v>
      </c>
      <c r="G145" s="20">
        <v>135</v>
      </c>
      <c r="H145" s="20">
        <v>145.1</v>
      </c>
      <c r="I145" s="20">
        <v>155.9</v>
      </c>
      <c r="J145" s="19" t="s">
        <v>138</v>
      </c>
      <c r="K145" s="15"/>
      <c r="L145" s="15"/>
      <c r="M145" s="15"/>
      <c r="N145" s="15"/>
      <c r="O145" s="15"/>
    </row>
    <row r="146" spans="1:15" ht="15.75">
      <c r="A146" s="19" t="s">
        <v>132</v>
      </c>
      <c r="B146" s="14" t="s">
        <v>98</v>
      </c>
      <c r="C146" s="14" t="s">
        <v>98</v>
      </c>
      <c r="D146" s="14" t="s">
        <v>139</v>
      </c>
      <c r="E146" s="14" t="s">
        <v>133</v>
      </c>
      <c r="F146" s="19" t="s">
        <v>132</v>
      </c>
      <c r="G146" s="20">
        <v>135</v>
      </c>
      <c r="H146" s="20">
        <v>145.1</v>
      </c>
      <c r="I146" s="20">
        <v>155.9</v>
      </c>
      <c r="J146" s="19" t="s">
        <v>132</v>
      </c>
      <c r="K146" s="15"/>
      <c r="L146" s="15"/>
      <c r="M146" s="15"/>
      <c r="N146" s="15"/>
      <c r="O146" s="15"/>
    </row>
    <row r="147" spans="1:15" ht="15.75">
      <c r="A147" s="19" t="s">
        <v>140</v>
      </c>
      <c r="B147" s="14" t="s">
        <v>98</v>
      </c>
      <c r="C147" s="14" t="s">
        <v>98</v>
      </c>
      <c r="D147" s="14" t="s">
        <v>141</v>
      </c>
      <c r="E147" s="14" t="s">
        <v>13</v>
      </c>
      <c r="F147" s="19" t="s">
        <v>140</v>
      </c>
      <c r="G147" s="20">
        <v>423.6</v>
      </c>
      <c r="H147" s="20">
        <v>207.5</v>
      </c>
      <c r="I147" s="20">
        <v>223.9</v>
      </c>
      <c r="J147" s="19" t="s">
        <v>140</v>
      </c>
      <c r="K147" s="15"/>
      <c r="L147" s="15"/>
      <c r="M147" s="15"/>
      <c r="N147" s="15"/>
      <c r="O147" s="15"/>
    </row>
    <row r="148" spans="1:15" ht="15.75">
      <c r="A148" s="19" t="s">
        <v>132</v>
      </c>
      <c r="B148" s="14" t="s">
        <v>98</v>
      </c>
      <c r="C148" s="14" t="s">
        <v>98</v>
      </c>
      <c r="D148" s="14" t="s">
        <v>141</v>
      </c>
      <c r="E148" s="14" t="s">
        <v>133</v>
      </c>
      <c r="F148" s="19" t="s">
        <v>132</v>
      </c>
      <c r="G148" s="20">
        <v>423.6</v>
      </c>
      <c r="H148" s="20">
        <v>207.5</v>
      </c>
      <c r="I148" s="20">
        <v>223.9</v>
      </c>
      <c r="J148" s="19" t="s">
        <v>132</v>
      </c>
      <c r="K148" s="15"/>
      <c r="L148" s="15"/>
      <c r="M148" s="15"/>
      <c r="N148" s="15"/>
      <c r="O148" s="15"/>
    </row>
    <row r="149" spans="1:15" ht="31.5">
      <c r="A149" s="19" t="s">
        <v>142</v>
      </c>
      <c r="B149" s="14" t="s">
        <v>98</v>
      </c>
      <c r="C149" s="14" t="s">
        <v>98</v>
      </c>
      <c r="D149" s="14" t="s">
        <v>143</v>
      </c>
      <c r="E149" s="14" t="s">
        <v>13</v>
      </c>
      <c r="F149" s="19" t="s">
        <v>142</v>
      </c>
      <c r="G149" s="20">
        <v>80.5</v>
      </c>
      <c r="H149" s="20">
        <v>258.9</v>
      </c>
      <c r="I149" s="20">
        <v>11.5</v>
      </c>
      <c r="J149" s="19" t="s">
        <v>142</v>
      </c>
      <c r="K149" s="15"/>
      <c r="L149" s="15"/>
      <c r="M149" s="15"/>
      <c r="N149" s="15"/>
      <c r="O149" s="15"/>
    </row>
    <row r="150" spans="1:15" ht="15.75">
      <c r="A150" s="19" t="s">
        <v>132</v>
      </c>
      <c r="B150" s="14" t="s">
        <v>98</v>
      </c>
      <c r="C150" s="14" t="s">
        <v>98</v>
      </c>
      <c r="D150" s="14" t="s">
        <v>143</v>
      </c>
      <c r="E150" s="14" t="s">
        <v>133</v>
      </c>
      <c r="F150" s="19" t="s">
        <v>132</v>
      </c>
      <c r="G150" s="20">
        <v>80.5</v>
      </c>
      <c r="H150" s="20">
        <v>258.9</v>
      </c>
      <c r="I150" s="20">
        <v>11.5</v>
      </c>
      <c r="J150" s="19" t="s">
        <v>132</v>
      </c>
      <c r="K150" s="15"/>
      <c r="L150" s="15"/>
      <c r="M150" s="15"/>
      <c r="N150" s="15"/>
      <c r="O150" s="15"/>
    </row>
    <row r="151" spans="1:15" ht="15.75">
      <c r="A151" s="19" t="s">
        <v>144</v>
      </c>
      <c r="B151" s="14" t="s">
        <v>98</v>
      </c>
      <c r="C151" s="14" t="s">
        <v>98</v>
      </c>
      <c r="D151" s="14" t="s">
        <v>145</v>
      </c>
      <c r="E151" s="14" t="s">
        <v>13</v>
      </c>
      <c r="F151" s="19" t="s">
        <v>144</v>
      </c>
      <c r="G151" s="20">
        <v>4344.5</v>
      </c>
      <c r="H151" s="20">
        <v>388.2</v>
      </c>
      <c r="I151" s="20">
        <v>422.2</v>
      </c>
      <c r="J151" s="19" t="s">
        <v>144</v>
      </c>
      <c r="K151" s="15"/>
      <c r="L151" s="15"/>
      <c r="M151" s="15"/>
      <c r="N151" s="15"/>
      <c r="O151" s="15"/>
    </row>
    <row r="152" spans="1:15" ht="15.75">
      <c r="A152" s="19" t="s">
        <v>132</v>
      </c>
      <c r="B152" s="14" t="s">
        <v>98</v>
      </c>
      <c r="C152" s="14" t="s">
        <v>98</v>
      </c>
      <c r="D152" s="14" t="s">
        <v>145</v>
      </c>
      <c r="E152" s="14" t="s">
        <v>133</v>
      </c>
      <c r="F152" s="19" t="s">
        <v>132</v>
      </c>
      <c r="G152" s="20">
        <v>4344.5</v>
      </c>
      <c r="H152" s="20">
        <v>388.2</v>
      </c>
      <c r="I152" s="20">
        <v>422.2</v>
      </c>
      <c r="J152" s="19" t="s">
        <v>132</v>
      </c>
      <c r="K152" s="15"/>
      <c r="L152" s="15"/>
      <c r="M152" s="15"/>
      <c r="N152" s="15"/>
      <c r="O152" s="15"/>
    </row>
    <row r="153" spans="1:15" ht="15.75">
      <c r="A153" s="19" t="s">
        <v>146</v>
      </c>
      <c r="B153" s="14" t="s">
        <v>98</v>
      </c>
      <c r="C153" s="14" t="s">
        <v>98</v>
      </c>
      <c r="D153" s="14" t="s">
        <v>147</v>
      </c>
      <c r="E153" s="14" t="s">
        <v>13</v>
      </c>
      <c r="F153" s="19" t="s">
        <v>146</v>
      </c>
      <c r="G153" s="20">
        <v>454</v>
      </c>
      <c r="H153" s="20">
        <v>261.6</v>
      </c>
      <c r="I153" s="20">
        <v>284.3</v>
      </c>
      <c r="J153" s="19" t="s">
        <v>146</v>
      </c>
      <c r="K153" s="15"/>
      <c r="L153" s="15"/>
      <c r="M153" s="15"/>
      <c r="N153" s="15"/>
      <c r="O153" s="15"/>
    </row>
    <row r="154" spans="1:15" ht="15.75">
      <c r="A154" s="19" t="s">
        <v>132</v>
      </c>
      <c r="B154" s="14" t="s">
        <v>98</v>
      </c>
      <c r="C154" s="14" t="s">
        <v>98</v>
      </c>
      <c r="D154" s="14" t="s">
        <v>147</v>
      </c>
      <c r="E154" s="14" t="s">
        <v>133</v>
      </c>
      <c r="F154" s="19" t="s">
        <v>132</v>
      </c>
      <c r="G154" s="20">
        <v>454</v>
      </c>
      <c r="H154" s="20">
        <v>261.6</v>
      </c>
      <c r="I154" s="20">
        <v>284.3</v>
      </c>
      <c r="J154" s="19" t="s">
        <v>132</v>
      </c>
      <c r="K154" s="15"/>
      <c r="L154" s="15"/>
      <c r="M154" s="15"/>
      <c r="N154" s="15"/>
      <c r="O154" s="15"/>
    </row>
    <row r="155" spans="1:15" ht="78.75">
      <c r="A155" s="19" t="s">
        <v>100</v>
      </c>
      <c r="B155" s="14" t="s">
        <v>98</v>
      </c>
      <c r="C155" s="14" t="s">
        <v>98</v>
      </c>
      <c r="D155" s="14" t="s">
        <v>101</v>
      </c>
      <c r="E155" s="14" t="s">
        <v>13</v>
      </c>
      <c r="F155" s="19" t="s">
        <v>100</v>
      </c>
      <c r="G155" s="20">
        <v>584.1</v>
      </c>
      <c r="H155" s="20">
        <v>1999</v>
      </c>
      <c r="I155" s="20"/>
      <c r="J155" s="19" t="s">
        <v>100</v>
      </c>
      <c r="K155" s="15"/>
      <c r="L155" s="15"/>
      <c r="M155" s="15"/>
      <c r="N155" s="15"/>
      <c r="O155" s="15"/>
    </row>
    <row r="156" spans="1:15" ht="15.75">
      <c r="A156" s="19" t="s">
        <v>132</v>
      </c>
      <c r="B156" s="14" t="s">
        <v>98</v>
      </c>
      <c r="C156" s="14" t="s">
        <v>98</v>
      </c>
      <c r="D156" s="14" t="s">
        <v>101</v>
      </c>
      <c r="E156" s="14" t="s">
        <v>133</v>
      </c>
      <c r="F156" s="19" t="s">
        <v>132</v>
      </c>
      <c r="G156" s="20">
        <v>584.1</v>
      </c>
      <c r="H156" s="20">
        <v>1999</v>
      </c>
      <c r="I156" s="20"/>
      <c r="J156" s="19" t="s">
        <v>132</v>
      </c>
      <c r="K156" s="15"/>
      <c r="L156" s="15"/>
      <c r="M156" s="15"/>
      <c r="N156" s="15"/>
      <c r="O156" s="15"/>
    </row>
    <row r="157" spans="1:15" ht="78.75">
      <c r="A157" s="19" t="s">
        <v>106</v>
      </c>
      <c r="B157" s="14" t="s">
        <v>98</v>
      </c>
      <c r="C157" s="14" t="s">
        <v>98</v>
      </c>
      <c r="D157" s="14" t="s">
        <v>107</v>
      </c>
      <c r="E157" s="14" t="s">
        <v>13</v>
      </c>
      <c r="F157" s="19" t="s">
        <v>106</v>
      </c>
      <c r="G157" s="20">
        <v>69</v>
      </c>
      <c r="H157" s="20"/>
      <c r="I157" s="20"/>
      <c r="J157" s="19" t="s">
        <v>106</v>
      </c>
      <c r="K157" s="15"/>
      <c r="L157" s="15"/>
      <c r="M157" s="15"/>
      <c r="N157" s="15"/>
      <c r="O157" s="15"/>
    </row>
    <row r="158" spans="1:15" ht="15.75">
      <c r="A158" s="19" t="s">
        <v>132</v>
      </c>
      <c r="B158" s="14" t="s">
        <v>98</v>
      </c>
      <c r="C158" s="14" t="s">
        <v>98</v>
      </c>
      <c r="D158" s="14" t="s">
        <v>107</v>
      </c>
      <c r="E158" s="14" t="s">
        <v>133</v>
      </c>
      <c r="F158" s="19" t="s">
        <v>132</v>
      </c>
      <c r="G158" s="20">
        <v>69</v>
      </c>
      <c r="H158" s="20"/>
      <c r="I158" s="20"/>
      <c r="J158" s="19" t="s">
        <v>132</v>
      </c>
      <c r="K158" s="15"/>
      <c r="L158" s="15"/>
      <c r="M158" s="15"/>
      <c r="N158" s="15"/>
      <c r="O158" s="15"/>
    </row>
    <row r="159" spans="1:15" ht="47.25">
      <c r="A159" s="19" t="s">
        <v>148</v>
      </c>
      <c r="B159" s="14" t="s">
        <v>98</v>
      </c>
      <c r="C159" s="14" t="s">
        <v>98</v>
      </c>
      <c r="D159" s="14" t="s">
        <v>149</v>
      </c>
      <c r="E159" s="14" t="s">
        <v>13</v>
      </c>
      <c r="F159" s="19" t="s">
        <v>148</v>
      </c>
      <c r="G159" s="20">
        <v>2836</v>
      </c>
      <c r="H159" s="20">
        <v>2694.4</v>
      </c>
      <c r="I159" s="20">
        <v>2900</v>
      </c>
      <c r="J159" s="19" t="s">
        <v>148</v>
      </c>
      <c r="K159" s="15"/>
      <c r="L159" s="15"/>
      <c r="M159" s="15"/>
      <c r="N159" s="15"/>
      <c r="O159" s="15"/>
    </row>
    <row r="160" spans="1:15" ht="15.75">
      <c r="A160" s="19" t="s">
        <v>132</v>
      </c>
      <c r="B160" s="14" t="s">
        <v>98</v>
      </c>
      <c r="C160" s="14" t="s">
        <v>98</v>
      </c>
      <c r="D160" s="14" t="s">
        <v>149</v>
      </c>
      <c r="E160" s="14" t="s">
        <v>133</v>
      </c>
      <c r="F160" s="19" t="s">
        <v>132</v>
      </c>
      <c r="G160" s="20">
        <v>2836</v>
      </c>
      <c r="H160" s="20">
        <v>2694.4</v>
      </c>
      <c r="I160" s="20">
        <v>2900</v>
      </c>
      <c r="J160" s="19" t="s">
        <v>132</v>
      </c>
      <c r="K160" s="15"/>
      <c r="L160" s="15"/>
      <c r="M160" s="15"/>
      <c r="N160" s="15"/>
      <c r="O160" s="15"/>
    </row>
    <row r="161" spans="1:15" ht="63">
      <c r="A161" s="19" t="s">
        <v>108</v>
      </c>
      <c r="B161" s="14" t="s">
        <v>98</v>
      </c>
      <c r="C161" s="14" t="s">
        <v>98</v>
      </c>
      <c r="D161" s="14" t="s">
        <v>109</v>
      </c>
      <c r="E161" s="14" t="s">
        <v>13</v>
      </c>
      <c r="F161" s="19" t="s">
        <v>108</v>
      </c>
      <c r="G161" s="20">
        <v>180.5</v>
      </c>
      <c r="H161" s="20"/>
      <c r="I161" s="20">
        <v>800</v>
      </c>
      <c r="J161" s="19" t="s">
        <v>108</v>
      </c>
      <c r="K161" s="15"/>
      <c r="L161" s="15"/>
      <c r="M161" s="15"/>
      <c r="N161" s="15"/>
      <c r="O161" s="15"/>
    </row>
    <row r="162" spans="1:15" ht="15.75">
      <c r="A162" s="19" t="s">
        <v>132</v>
      </c>
      <c r="B162" s="14" t="s">
        <v>98</v>
      </c>
      <c r="C162" s="14" t="s">
        <v>98</v>
      </c>
      <c r="D162" s="14" t="s">
        <v>109</v>
      </c>
      <c r="E162" s="14" t="s">
        <v>133</v>
      </c>
      <c r="F162" s="19" t="s">
        <v>132</v>
      </c>
      <c r="G162" s="20">
        <v>180.5</v>
      </c>
      <c r="H162" s="20"/>
      <c r="I162" s="20">
        <v>800</v>
      </c>
      <c r="J162" s="19" t="s">
        <v>132</v>
      </c>
      <c r="K162" s="15"/>
      <c r="L162" s="15"/>
      <c r="M162" s="15"/>
      <c r="N162" s="15"/>
      <c r="O162" s="15"/>
    </row>
    <row r="163" spans="1:15" ht="15.75">
      <c r="A163" s="13" t="s">
        <v>150</v>
      </c>
      <c r="B163" s="16" t="s">
        <v>151</v>
      </c>
      <c r="C163" s="16" t="s">
        <v>16</v>
      </c>
      <c r="D163" s="16" t="s">
        <v>13</v>
      </c>
      <c r="E163" s="16" t="s">
        <v>13</v>
      </c>
      <c r="F163" s="13" t="s">
        <v>150</v>
      </c>
      <c r="G163" s="18">
        <v>67023.4</v>
      </c>
      <c r="H163" s="18">
        <v>60825</v>
      </c>
      <c r="I163" s="18">
        <v>60616.6</v>
      </c>
      <c r="J163" s="13" t="s">
        <v>150</v>
      </c>
      <c r="K163" s="17"/>
      <c r="L163" s="17"/>
      <c r="M163" s="17"/>
      <c r="N163" s="17"/>
      <c r="O163" s="17"/>
    </row>
    <row r="164" spans="1:15" ht="15.75">
      <c r="A164" s="19" t="s">
        <v>152</v>
      </c>
      <c r="B164" s="14" t="s">
        <v>151</v>
      </c>
      <c r="C164" s="14" t="s">
        <v>15</v>
      </c>
      <c r="D164" s="14" t="s">
        <v>13</v>
      </c>
      <c r="E164" s="14" t="s">
        <v>13</v>
      </c>
      <c r="F164" s="19" t="s">
        <v>152</v>
      </c>
      <c r="G164" s="20">
        <v>3020</v>
      </c>
      <c r="H164" s="20">
        <v>3020</v>
      </c>
      <c r="I164" s="20">
        <v>3020</v>
      </c>
      <c r="J164" s="19" t="s">
        <v>152</v>
      </c>
      <c r="K164" s="15"/>
      <c r="L164" s="15"/>
      <c r="M164" s="15"/>
      <c r="N164" s="15"/>
      <c r="O164" s="15"/>
    </row>
    <row r="165" spans="1:15" ht="47.25">
      <c r="A165" s="19" t="s">
        <v>153</v>
      </c>
      <c r="B165" s="14" t="s">
        <v>151</v>
      </c>
      <c r="C165" s="14" t="s">
        <v>15</v>
      </c>
      <c r="D165" s="14" t="s">
        <v>154</v>
      </c>
      <c r="E165" s="14" t="s">
        <v>13</v>
      </c>
      <c r="F165" s="19" t="s">
        <v>153</v>
      </c>
      <c r="G165" s="20">
        <v>3020</v>
      </c>
      <c r="H165" s="20">
        <v>3020</v>
      </c>
      <c r="I165" s="20">
        <v>3020</v>
      </c>
      <c r="J165" s="19" t="s">
        <v>153</v>
      </c>
      <c r="K165" s="15"/>
      <c r="L165" s="15"/>
      <c r="M165" s="15"/>
      <c r="N165" s="15"/>
      <c r="O165" s="15"/>
    </row>
    <row r="166" spans="1:15" ht="15.75">
      <c r="A166" s="19" t="s">
        <v>155</v>
      </c>
      <c r="B166" s="14" t="s">
        <v>151</v>
      </c>
      <c r="C166" s="14" t="s">
        <v>15</v>
      </c>
      <c r="D166" s="14" t="s">
        <v>154</v>
      </c>
      <c r="E166" s="14" t="s">
        <v>156</v>
      </c>
      <c r="F166" s="19" t="s">
        <v>155</v>
      </c>
      <c r="G166" s="20">
        <v>3020</v>
      </c>
      <c r="H166" s="20">
        <v>3020</v>
      </c>
      <c r="I166" s="20">
        <v>3020</v>
      </c>
      <c r="J166" s="19" t="s">
        <v>155</v>
      </c>
      <c r="K166" s="15"/>
      <c r="L166" s="15"/>
      <c r="M166" s="15"/>
      <c r="N166" s="15"/>
      <c r="O166" s="15"/>
    </row>
    <row r="167" spans="1:15" ht="15.75">
      <c r="A167" s="19" t="s">
        <v>157</v>
      </c>
      <c r="B167" s="14" t="s">
        <v>151</v>
      </c>
      <c r="C167" s="14" t="s">
        <v>24</v>
      </c>
      <c r="D167" s="14" t="s">
        <v>13</v>
      </c>
      <c r="E167" s="14" t="s">
        <v>13</v>
      </c>
      <c r="F167" s="19" t="s">
        <v>157</v>
      </c>
      <c r="G167" s="20">
        <v>44478.8</v>
      </c>
      <c r="H167" s="20">
        <v>38280.4</v>
      </c>
      <c r="I167" s="20">
        <v>38072</v>
      </c>
      <c r="J167" s="19" t="s">
        <v>157</v>
      </c>
      <c r="K167" s="15"/>
      <c r="L167" s="15"/>
      <c r="M167" s="15"/>
      <c r="N167" s="15"/>
      <c r="O167" s="15"/>
    </row>
    <row r="168" spans="1:15" ht="78.75">
      <c r="A168" s="19" t="s">
        <v>158</v>
      </c>
      <c r="B168" s="14" t="s">
        <v>151</v>
      </c>
      <c r="C168" s="14" t="s">
        <v>24</v>
      </c>
      <c r="D168" s="14" t="s">
        <v>159</v>
      </c>
      <c r="E168" s="14" t="s">
        <v>13</v>
      </c>
      <c r="F168" s="19" t="s">
        <v>158</v>
      </c>
      <c r="G168" s="20">
        <v>7740.4</v>
      </c>
      <c r="H168" s="20">
        <v>1299.8</v>
      </c>
      <c r="I168" s="20">
        <v>687.8</v>
      </c>
      <c r="J168" s="19" t="s">
        <v>158</v>
      </c>
      <c r="K168" s="15"/>
      <c r="L168" s="15"/>
      <c r="M168" s="15"/>
      <c r="N168" s="15"/>
      <c r="O168" s="15"/>
    </row>
    <row r="169" spans="1:15" ht="15.75">
      <c r="A169" s="19" t="s">
        <v>155</v>
      </c>
      <c r="B169" s="14" t="s">
        <v>151</v>
      </c>
      <c r="C169" s="14" t="s">
        <v>24</v>
      </c>
      <c r="D169" s="14" t="s">
        <v>159</v>
      </c>
      <c r="E169" s="14" t="s">
        <v>156</v>
      </c>
      <c r="F169" s="19" t="s">
        <v>155</v>
      </c>
      <c r="G169" s="20">
        <v>7740.4</v>
      </c>
      <c r="H169" s="20">
        <v>1299.8</v>
      </c>
      <c r="I169" s="20">
        <v>687.8</v>
      </c>
      <c r="J169" s="19" t="s">
        <v>155</v>
      </c>
      <c r="K169" s="15"/>
      <c r="L169" s="15"/>
      <c r="M169" s="15"/>
      <c r="N169" s="15"/>
      <c r="O169" s="15"/>
    </row>
    <row r="170" spans="1:15" ht="47.25">
      <c r="A170" s="19" t="s">
        <v>160</v>
      </c>
      <c r="B170" s="14" t="s">
        <v>151</v>
      </c>
      <c r="C170" s="14" t="s">
        <v>24</v>
      </c>
      <c r="D170" s="14" t="s">
        <v>161</v>
      </c>
      <c r="E170" s="14" t="s">
        <v>13</v>
      </c>
      <c r="F170" s="19" t="s">
        <v>160</v>
      </c>
      <c r="G170" s="20">
        <v>19908</v>
      </c>
      <c r="H170" s="20">
        <v>19908</v>
      </c>
      <c r="I170" s="20">
        <v>19908</v>
      </c>
      <c r="J170" s="19" t="s">
        <v>160</v>
      </c>
      <c r="K170" s="15"/>
      <c r="L170" s="15"/>
      <c r="M170" s="15"/>
      <c r="N170" s="15"/>
      <c r="O170" s="15"/>
    </row>
    <row r="171" spans="1:15" ht="15.75">
      <c r="A171" s="19" t="s">
        <v>155</v>
      </c>
      <c r="B171" s="14" t="s">
        <v>151</v>
      </c>
      <c r="C171" s="14" t="s">
        <v>24</v>
      </c>
      <c r="D171" s="14" t="s">
        <v>161</v>
      </c>
      <c r="E171" s="14" t="s">
        <v>156</v>
      </c>
      <c r="F171" s="19" t="s">
        <v>155</v>
      </c>
      <c r="G171" s="20">
        <v>19908</v>
      </c>
      <c r="H171" s="20">
        <v>19908</v>
      </c>
      <c r="I171" s="20">
        <v>19908</v>
      </c>
      <c r="J171" s="19" t="s">
        <v>155</v>
      </c>
      <c r="K171" s="15"/>
      <c r="L171" s="15"/>
      <c r="M171" s="15"/>
      <c r="N171" s="15"/>
      <c r="O171" s="15"/>
    </row>
    <row r="172" spans="1:15" ht="31.5">
      <c r="A172" s="19" t="s">
        <v>162</v>
      </c>
      <c r="B172" s="14" t="s">
        <v>151</v>
      </c>
      <c r="C172" s="14" t="s">
        <v>24</v>
      </c>
      <c r="D172" s="14" t="s">
        <v>163</v>
      </c>
      <c r="E172" s="14" t="s">
        <v>13</v>
      </c>
      <c r="F172" s="19" t="s">
        <v>162</v>
      </c>
      <c r="G172" s="20">
        <v>15146.2</v>
      </c>
      <c r="H172" s="20">
        <v>15146.2</v>
      </c>
      <c r="I172" s="20">
        <v>15146.2</v>
      </c>
      <c r="J172" s="19" t="s">
        <v>162</v>
      </c>
      <c r="K172" s="15"/>
      <c r="L172" s="15"/>
      <c r="M172" s="15"/>
      <c r="N172" s="15"/>
      <c r="O172" s="15"/>
    </row>
    <row r="173" spans="1:15" ht="15.75">
      <c r="A173" s="19" t="s">
        <v>155</v>
      </c>
      <c r="B173" s="14" t="s">
        <v>151</v>
      </c>
      <c r="C173" s="14" t="s">
        <v>24</v>
      </c>
      <c r="D173" s="14" t="s">
        <v>163</v>
      </c>
      <c r="E173" s="14" t="s">
        <v>156</v>
      </c>
      <c r="F173" s="19" t="s">
        <v>155</v>
      </c>
      <c r="G173" s="20">
        <v>15146.2</v>
      </c>
      <c r="H173" s="20">
        <v>15146.2</v>
      </c>
      <c r="I173" s="20">
        <v>15146.2</v>
      </c>
      <c r="J173" s="19" t="s">
        <v>155</v>
      </c>
      <c r="K173" s="15"/>
      <c r="L173" s="15"/>
      <c r="M173" s="15"/>
      <c r="N173" s="15"/>
      <c r="O173" s="15"/>
    </row>
    <row r="174" spans="1:15" ht="31.5">
      <c r="A174" s="19" t="s">
        <v>164</v>
      </c>
      <c r="B174" s="14" t="s">
        <v>151</v>
      </c>
      <c r="C174" s="14" t="s">
        <v>24</v>
      </c>
      <c r="D174" s="14" t="s">
        <v>165</v>
      </c>
      <c r="E174" s="14" t="s">
        <v>13</v>
      </c>
      <c r="F174" s="19" t="s">
        <v>164</v>
      </c>
      <c r="G174" s="20">
        <v>957.6</v>
      </c>
      <c r="H174" s="20">
        <v>957.6</v>
      </c>
      <c r="I174" s="20">
        <v>957.6</v>
      </c>
      <c r="J174" s="19" t="s">
        <v>164</v>
      </c>
      <c r="K174" s="15"/>
      <c r="L174" s="15"/>
      <c r="M174" s="15"/>
      <c r="N174" s="15"/>
      <c r="O174" s="15"/>
    </row>
    <row r="175" spans="1:15" ht="15.75">
      <c r="A175" s="19" t="s">
        <v>155</v>
      </c>
      <c r="B175" s="14" t="s">
        <v>151</v>
      </c>
      <c r="C175" s="14" t="s">
        <v>24</v>
      </c>
      <c r="D175" s="14" t="s">
        <v>165</v>
      </c>
      <c r="E175" s="14" t="s">
        <v>156</v>
      </c>
      <c r="F175" s="19" t="s">
        <v>155</v>
      </c>
      <c r="G175" s="20">
        <v>846.9</v>
      </c>
      <c r="H175" s="20">
        <v>846.9</v>
      </c>
      <c r="I175" s="20">
        <v>846.9</v>
      </c>
      <c r="J175" s="19" t="s">
        <v>155</v>
      </c>
      <c r="K175" s="15"/>
      <c r="L175" s="15"/>
      <c r="M175" s="15"/>
      <c r="N175" s="15"/>
      <c r="O175" s="15"/>
    </row>
    <row r="176" spans="1:15" ht="15.75">
      <c r="A176" s="19" t="s">
        <v>41</v>
      </c>
      <c r="B176" s="14" t="s">
        <v>151</v>
      </c>
      <c r="C176" s="14" t="s">
        <v>24</v>
      </c>
      <c r="D176" s="14" t="s">
        <v>165</v>
      </c>
      <c r="E176" s="14" t="s">
        <v>42</v>
      </c>
      <c r="F176" s="19" t="s">
        <v>41</v>
      </c>
      <c r="G176" s="20">
        <v>110.7</v>
      </c>
      <c r="H176" s="20">
        <v>110.7</v>
      </c>
      <c r="I176" s="20">
        <v>110.7</v>
      </c>
      <c r="J176" s="19" t="s">
        <v>41</v>
      </c>
      <c r="K176" s="15"/>
      <c r="L176" s="15"/>
      <c r="M176" s="15"/>
      <c r="N176" s="15"/>
      <c r="O176" s="15"/>
    </row>
    <row r="177" spans="1:15" ht="31.5">
      <c r="A177" s="19" t="s">
        <v>166</v>
      </c>
      <c r="B177" s="14" t="s">
        <v>151</v>
      </c>
      <c r="C177" s="14" t="s">
        <v>24</v>
      </c>
      <c r="D177" s="14" t="s">
        <v>167</v>
      </c>
      <c r="E177" s="14" t="s">
        <v>13</v>
      </c>
      <c r="F177" s="19" t="s">
        <v>166</v>
      </c>
      <c r="G177" s="20">
        <v>726.6</v>
      </c>
      <c r="H177" s="20">
        <v>968.8</v>
      </c>
      <c r="I177" s="20">
        <v>1372.4</v>
      </c>
      <c r="J177" s="19" t="s">
        <v>166</v>
      </c>
      <c r="K177" s="15"/>
      <c r="L177" s="15"/>
      <c r="M177" s="15"/>
      <c r="N177" s="15"/>
      <c r="O177" s="15"/>
    </row>
    <row r="178" spans="1:15" ht="15.75">
      <c r="A178" s="19" t="s">
        <v>168</v>
      </c>
      <c r="B178" s="14" t="s">
        <v>151</v>
      </c>
      <c r="C178" s="14" t="s">
        <v>24</v>
      </c>
      <c r="D178" s="14" t="s">
        <v>167</v>
      </c>
      <c r="E178" s="14" t="s">
        <v>169</v>
      </c>
      <c r="F178" s="19" t="s">
        <v>168</v>
      </c>
      <c r="G178" s="20">
        <v>726.6</v>
      </c>
      <c r="H178" s="20">
        <v>968.8</v>
      </c>
      <c r="I178" s="20">
        <v>1372.4</v>
      </c>
      <c r="J178" s="19" t="s">
        <v>168</v>
      </c>
      <c r="K178" s="15"/>
      <c r="L178" s="15"/>
      <c r="M178" s="15"/>
      <c r="N178" s="15"/>
      <c r="O178" s="15"/>
    </row>
    <row r="179" spans="1:15" ht="15.75">
      <c r="A179" s="19" t="s">
        <v>170</v>
      </c>
      <c r="B179" s="14" t="s">
        <v>151</v>
      </c>
      <c r="C179" s="14" t="s">
        <v>30</v>
      </c>
      <c r="D179" s="14" t="s">
        <v>13</v>
      </c>
      <c r="E179" s="14" t="s">
        <v>13</v>
      </c>
      <c r="F179" s="19" t="s">
        <v>170</v>
      </c>
      <c r="G179" s="20">
        <v>19524.6</v>
      </c>
      <c r="H179" s="20">
        <v>19524.6</v>
      </c>
      <c r="I179" s="20">
        <v>19524.6</v>
      </c>
      <c r="J179" s="19" t="s">
        <v>170</v>
      </c>
      <c r="K179" s="15"/>
      <c r="L179" s="15"/>
      <c r="M179" s="15"/>
      <c r="N179" s="15"/>
      <c r="O179" s="15"/>
    </row>
    <row r="180" spans="1:15" ht="94.5">
      <c r="A180" s="19" t="s">
        <v>171</v>
      </c>
      <c r="B180" s="14" t="s">
        <v>151</v>
      </c>
      <c r="C180" s="14" t="s">
        <v>30</v>
      </c>
      <c r="D180" s="14" t="s">
        <v>172</v>
      </c>
      <c r="E180" s="14" t="s">
        <v>13</v>
      </c>
      <c r="F180" s="19" t="s">
        <v>171</v>
      </c>
      <c r="G180" s="20">
        <v>4023</v>
      </c>
      <c r="H180" s="20">
        <v>4023</v>
      </c>
      <c r="I180" s="20">
        <v>4023</v>
      </c>
      <c r="J180" s="19" t="s">
        <v>171</v>
      </c>
      <c r="K180" s="15"/>
      <c r="L180" s="15"/>
      <c r="M180" s="15"/>
      <c r="N180" s="15"/>
      <c r="O180" s="15"/>
    </row>
    <row r="181" spans="1:15" ht="15.75">
      <c r="A181" s="19" t="s">
        <v>155</v>
      </c>
      <c r="B181" s="14" t="s">
        <v>151</v>
      </c>
      <c r="C181" s="14" t="s">
        <v>30</v>
      </c>
      <c r="D181" s="14" t="s">
        <v>172</v>
      </c>
      <c r="E181" s="14" t="s">
        <v>156</v>
      </c>
      <c r="F181" s="19" t="s">
        <v>155</v>
      </c>
      <c r="G181" s="20">
        <v>4023</v>
      </c>
      <c r="H181" s="20">
        <v>4023</v>
      </c>
      <c r="I181" s="20">
        <v>4023</v>
      </c>
      <c r="J181" s="19" t="s">
        <v>155</v>
      </c>
      <c r="K181" s="15"/>
      <c r="L181" s="15"/>
      <c r="M181" s="15"/>
      <c r="N181" s="15"/>
      <c r="O181" s="15"/>
    </row>
    <row r="182" spans="1:15" ht="31.5">
      <c r="A182" s="19" t="s">
        <v>173</v>
      </c>
      <c r="B182" s="14" t="s">
        <v>151</v>
      </c>
      <c r="C182" s="14" t="s">
        <v>30</v>
      </c>
      <c r="D182" s="14" t="s">
        <v>174</v>
      </c>
      <c r="E182" s="14" t="s">
        <v>13</v>
      </c>
      <c r="F182" s="19" t="s">
        <v>173</v>
      </c>
      <c r="G182" s="20">
        <v>2338</v>
      </c>
      <c r="H182" s="20">
        <v>2338</v>
      </c>
      <c r="I182" s="20">
        <v>2338</v>
      </c>
      <c r="J182" s="19" t="s">
        <v>173</v>
      </c>
      <c r="K182" s="15"/>
      <c r="L182" s="15"/>
      <c r="M182" s="15"/>
      <c r="N182" s="15"/>
      <c r="O182" s="15"/>
    </row>
    <row r="183" spans="1:15" ht="15.75">
      <c r="A183" s="19" t="s">
        <v>155</v>
      </c>
      <c r="B183" s="14" t="s">
        <v>151</v>
      </c>
      <c r="C183" s="14" t="s">
        <v>30</v>
      </c>
      <c r="D183" s="14" t="s">
        <v>174</v>
      </c>
      <c r="E183" s="14" t="s">
        <v>156</v>
      </c>
      <c r="F183" s="19" t="s">
        <v>155</v>
      </c>
      <c r="G183" s="20">
        <v>2338</v>
      </c>
      <c r="H183" s="20">
        <v>2338</v>
      </c>
      <c r="I183" s="20">
        <v>2338</v>
      </c>
      <c r="J183" s="19" t="s">
        <v>155</v>
      </c>
      <c r="K183" s="15"/>
      <c r="L183" s="15"/>
      <c r="M183" s="15"/>
      <c r="N183" s="15"/>
      <c r="O183" s="15"/>
    </row>
    <row r="184" spans="1:15" ht="15.75">
      <c r="A184" s="19" t="s">
        <v>175</v>
      </c>
      <c r="B184" s="14" t="s">
        <v>151</v>
      </c>
      <c r="C184" s="14" t="s">
        <v>30</v>
      </c>
      <c r="D184" s="14" t="s">
        <v>176</v>
      </c>
      <c r="E184" s="14" t="s">
        <v>13</v>
      </c>
      <c r="F184" s="19" t="s">
        <v>175</v>
      </c>
      <c r="G184" s="20">
        <v>3185.6</v>
      </c>
      <c r="H184" s="20">
        <v>3185.6</v>
      </c>
      <c r="I184" s="20">
        <v>3185.6</v>
      </c>
      <c r="J184" s="19" t="s">
        <v>175</v>
      </c>
      <c r="K184" s="15"/>
      <c r="L184" s="15"/>
      <c r="M184" s="15"/>
      <c r="N184" s="15"/>
      <c r="O184" s="15"/>
    </row>
    <row r="185" spans="1:15" ht="31.5">
      <c r="A185" s="19" t="s">
        <v>90</v>
      </c>
      <c r="B185" s="14" t="s">
        <v>151</v>
      </c>
      <c r="C185" s="14" t="s">
        <v>30</v>
      </c>
      <c r="D185" s="14" t="s">
        <v>176</v>
      </c>
      <c r="E185" s="14" t="s">
        <v>91</v>
      </c>
      <c r="F185" s="19" t="s">
        <v>90</v>
      </c>
      <c r="G185" s="20">
        <v>3185.6</v>
      </c>
      <c r="H185" s="20">
        <v>3185.6</v>
      </c>
      <c r="I185" s="20">
        <v>3185.6</v>
      </c>
      <c r="J185" s="19" t="s">
        <v>90</v>
      </c>
      <c r="K185" s="15"/>
      <c r="L185" s="15"/>
      <c r="M185" s="15"/>
      <c r="N185" s="15"/>
      <c r="O185" s="15"/>
    </row>
    <row r="186" spans="1:15" ht="31.5">
      <c r="A186" s="19" t="s">
        <v>177</v>
      </c>
      <c r="B186" s="14" t="s">
        <v>151</v>
      </c>
      <c r="C186" s="14" t="s">
        <v>30</v>
      </c>
      <c r="D186" s="14" t="s">
        <v>178</v>
      </c>
      <c r="E186" s="14" t="s">
        <v>13</v>
      </c>
      <c r="F186" s="19" t="s">
        <v>177</v>
      </c>
      <c r="G186" s="20">
        <v>9978</v>
      </c>
      <c r="H186" s="20">
        <v>9978</v>
      </c>
      <c r="I186" s="20">
        <v>9978</v>
      </c>
      <c r="J186" s="19" t="s">
        <v>177</v>
      </c>
      <c r="K186" s="15"/>
      <c r="L186" s="15"/>
      <c r="M186" s="15"/>
      <c r="N186" s="15"/>
      <c r="O186" s="15"/>
    </row>
    <row r="187" spans="1:15" ht="15.75">
      <c r="A187" s="19" t="s">
        <v>155</v>
      </c>
      <c r="B187" s="14" t="s">
        <v>151</v>
      </c>
      <c r="C187" s="14" t="s">
        <v>30</v>
      </c>
      <c r="D187" s="14" t="s">
        <v>178</v>
      </c>
      <c r="E187" s="14" t="s">
        <v>156</v>
      </c>
      <c r="F187" s="19" t="s">
        <v>155</v>
      </c>
      <c r="G187" s="20">
        <v>9978</v>
      </c>
      <c r="H187" s="20">
        <v>9978</v>
      </c>
      <c r="I187" s="20">
        <v>9978</v>
      </c>
      <c r="J187" s="19" t="s">
        <v>155</v>
      </c>
      <c r="K187" s="15"/>
      <c r="L187" s="15"/>
      <c r="M187" s="15"/>
      <c r="N187" s="15"/>
      <c r="O187" s="15"/>
    </row>
    <row r="188" spans="1:15" ht="15.75">
      <c r="A188" s="13" t="s">
        <v>179</v>
      </c>
      <c r="B188" s="16" t="s">
        <v>38</v>
      </c>
      <c r="C188" s="16" t="s">
        <v>16</v>
      </c>
      <c r="D188" s="16" t="s">
        <v>13</v>
      </c>
      <c r="E188" s="16" t="s">
        <v>13</v>
      </c>
      <c r="F188" s="13" t="s">
        <v>179</v>
      </c>
      <c r="G188" s="23">
        <v>4048.8</v>
      </c>
      <c r="H188" s="23">
        <v>4048.8</v>
      </c>
      <c r="I188" s="23">
        <v>4048.8</v>
      </c>
      <c r="J188" s="13" t="s">
        <v>179</v>
      </c>
      <c r="K188" s="17"/>
      <c r="L188" s="17"/>
      <c r="M188" s="17"/>
      <c r="N188" s="17"/>
      <c r="O188" s="17"/>
    </row>
    <row r="189" spans="1:15" ht="15.75">
      <c r="A189" s="19" t="s">
        <v>180</v>
      </c>
      <c r="B189" s="14" t="s">
        <v>38</v>
      </c>
      <c r="C189" s="14" t="s">
        <v>15</v>
      </c>
      <c r="D189" s="14" t="s">
        <v>13</v>
      </c>
      <c r="E189" s="14" t="s">
        <v>13</v>
      </c>
      <c r="F189" s="19" t="s">
        <v>180</v>
      </c>
      <c r="G189" s="20">
        <v>4048.8</v>
      </c>
      <c r="H189" s="20">
        <v>4048.8</v>
      </c>
      <c r="I189" s="20">
        <v>4048.8</v>
      </c>
      <c r="J189" s="19" t="s">
        <v>180</v>
      </c>
      <c r="K189" s="15"/>
      <c r="L189" s="15"/>
      <c r="M189" s="15"/>
      <c r="N189" s="15"/>
      <c r="O189" s="15"/>
    </row>
    <row r="190" spans="1:15" ht="31.5">
      <c r="A190" s="19" t="s">
        <v>53</v>
      </c>
      <c r="B190" s="14" t="s">
        <v>38</v>
      </c>
      <c r="C190" s="14" t="s">
        <v>15</v>
      </c>
      <c r="D190" s="14" t="s">
        <v>181</v>
      </c>
      <c r="E190" s="14" t="s">
        <v>13</v>
      </c>
      <c r="F190" s="19" t="s">
        <v>53</v>
      </c>
      <c r="G190" s="20">
        <v>3509.8</v>
      </c>
      <c r="H190" s="20">
        <v>3509.8</v>
      </c>
      <c r="I190" s="20">
        <v>3509.8</v>
      </c>
      <c r="J190" s="19" t="s">
        <v>53</v>
      </c>
      <c r="K190" s="15"/>
      <c r="L190" s="15"/>
      <c r="M190" s="15"/>
      <c r="N190" s="15"/>
      <c r="O190" s="15"/>
    </row>
    <row r="191" spans="1:15" ht="31.5">
      <c r="A191" s="19" t="s">
        <v>55</v>
      </c>
      <c r="B191" s="14" t="s">
        <v>38</v>
      </c>
      <c r="C191" s="14" t="s">
        <v>15</v>
      </c>
      <c r="D191" s="14" t="s">
        <v>181</v>
      </c>
      <c r="E191" s="14" t="s">
        <v>56</v>
      </c>
      <c r="F191" s="19" t="s">
        <v>55</v>
      </c>
      <c r="G191" s="20">
        <v>3509.8</v>
      </c>
      <c r="H191" s="20">
        <v>3509.8</v>
      </c>
      <c r="I191" s="20">
        <v>3509.8</v>
      </c>
      <c r="J191" s="19" t="s">
        <v>55</v>
      </c>
      <c r="K191" s="15"/>
      <c r="L191" s="15"/>
      <c r="M191" s="15"/>
      <c r="N191" s="15"/>
      <c r="O191" s="15"/>
    </row>
    <row r="192" spans="1:15" ht="31.5">
      <c r="A192" s="19" t="s">
        <v>182</v>
      </c>
      <c r="B192" s="14" t="s">
        <v>38</v>
      </c>
      <c r="C192" s="14" t="s">
        <v>15</v>
      </c>
      <c r="D192" s="14" t="s">
        <v>183</v>
      </c>
      <c r="E192" s="14" t="s">
        <v>13</v>
      </c>
      <c r="F192" s="19" t="s">
        <v>182</v>
      </c>
      <c r="G192" s="20">
        <v>539</v>
      </c>
      <c r="H192" s="20">
        <v>539</v>
      </c>
      <c r="I192" s="20">
        <v>539</v>
      </c>
      <c r="J192" s="19" t="s">
        <v>182</v>
      </c>
      <c r="K192" s="15"/>
      <c r="L192" s="15"/>
      <c r="M192" s="15"/>
      <c r="N192" s="15"/>
      <c r="O192" s="15"/>
    </row>
    <row r="193" spans="1:15" ht="31.5">
      <c r="A193" s="19" t="s">
        <v>55</v>
      </c>
      <c r="B193" s="14" t="s">
        <v>38</v>
      </c>
      <c r="C193" s="14" t="s">
        <v>15</v>
      </c>
      <c r="D193" s="14" t="s">
        <v>183</v>
      </c>
      <c r="E193" s="14" t="s">
        <v>56</v>
      </c>
      <c r="F193" s="19" t="s">
        <v>55</v>
      </c>
      <c r="G193" s="20">
        <v>539</v>
      </c>
      <c r="H193" s="20">
        <v>539</v>
      </c>
      <c r="I193" s="20">
        <v>539</v>
      </c>
      <c r="J193" s="19" t="s">
        <v>55</v>
      </c>
      <c r="K193" s="15"/>
      <c r="L193" s="15"/>
      <c r="M193" s="15"/>
      <c r="N193" s="15"/>
      <c r="O193" s="15"/>
    </row>
    <row r="194" spans="1:15" ht="31.5">
      <c r="A194" s="13" t="s">
        <v>184</v>
      </c>
      <c r="B194" s="16" t="s">
        <v>62</v>
      </c>
      <c r="C194" s="16" t="s">
        <v>16</v>
      </c>
      <c r="D194" s="16" t="s">
        <v>13</v>
      </c>
      <c r="E194" s="16" t="s">
        <v>13</v>
      </c>
      <c r="F194" s="13" t="s">
        <v>184</v>
      </c>
      <c r="G194" s="18">
        <v>1888.6</v>
      </c>
      <c r="H194" s="18">
        <v>1888.6</v>
      </c>
      <c r="I194" s="18">
        <v>1888.6</v>
      </c>
      <c r="J194" s="13" t="s">
        <v>184</v>
      </c>
      <c r="K194" s="17"/>
      <c r="L194" s="17"/>
      <c r="M194" s="17"/>
      <c r="N194" s="17"/>
      <c r="O194" s="17"/>
    </row>
    <row r="195" spans="1:15" ht="15.75">
      <c r="A195" s="19" t="s">
        <v>185</v>
      </c>
      <c r="B195" s="14" t="s">
        <v>62</v>
      </c>
      <c r="C195" s="14" t="s">
        <v>18</v>
      </c>
      <c r="D195" s="14" t="s">
        <v>13</v>
      </c>
      <c r="E195" s="14" t="s">
        <v>13</v>
      </c>
      <c r="F195" s="19" t="s">
        <v>185</v>
      </c>
      <c r="G195" s="20">
        <v>1888.6</v>
      </c>
      <c r="H195" s="20">
        <v>1888.6</v>
      </c>
      <c r="I195" s="20">
        <v>1888.6</v>
      </c>
      <c r="J195" s="19" t="s">
        <v>185</v>
      </c>
      <c r="K195" s="15"/>
      <c r="L195" s="15"/>
      <c r="M195" s="15"/>
      <c r="N195" s="15"/>
      <c r="O195" s="15"/>
    </row>
    <row r="196" spans="1:15" ht="31.5">
      <c r="A196" s="19" t="s">
        <v>53</v>
      </c>
      <c r="B196" s="14" t="s">
        <v>62</v>
      </c>
      <c r="C196" s="14" t="s">
        <v>18</v>
      </c>
      <c r="D196" s="14" t="s">
        <v>186</v>
      </c>
      <c r="E196" s="14" t="s">
        <v>13</v>
      </c>
      <c r="F196" s="19" t="s">
        <v>53</v>
      </c>
      <c r="G196" s="20">
        <v>1888.6</v>
      </c>
      <c r="H196" s="20">
        <v>1888.6</v>
      </c>
      <c r="I196" s="20">
        <v>1888.6</v>
      </c>
      <c r="J196" s="19" t="s">
        <v>53</v>
      </c>
      <c r="K196" s="15"/>
      <c r="L196" s="15"/>
      <c r="M196" s="15"/>
      <c r="N196" s="15"/>
      <c r="O196" s="15"/>
    </row>
    <row r="197" spans="1:15" ht="31.5">
      <c r="A197" s="19" t="s">
        <v>55</v>
      </c>
      <c r="B197" s="14" t="s">
        <v>62</v>
      </c>
      <c r="C197" s="14" t="s">
        <v>18</v>
      </c>
      <c r="D197" s="14" t="s">
        <v>186</v>
      </c>
      <c r="E197" s="14" t="s">
        <v>56</v>
      </c>
      <c r="F197" s="19" t="s">
        <v>55</v>
      </c>
      <c r="G197" s="20">
        <v>1888.6</v>
      </c>
      <c r="H197" s="20">
        <v>1888.6</v>
      </c>
      <c r="I197" s="20">
        <v>1888.6</v>
      </c>
      <c r="J197" s="19" t="s">
        <v>55</v>
      </c>
      <c r="K197" s="15"/>
      <c r="L197" s="15"/>
      <c r="M197" s="15"/>
      <c r="N197" s="15"/>
      <c r="O197" s="15"/>
    </row>
    <row r="198" spans="1:15" ht="47.25">
      <c r="A198" s="13" t="s">
        <v>187</v>
      </c>
      <c r="B198" s="16" t="s">
        <v>44</v>
      </c>
      <c r="C198" s="16" t="s">
        <v>16</v>
      </c>
      <c r="D198" s="16" t="s">
        <v>13</v>
      </c>
      <c r="E198" s="16" t="s">
        <v>13</v>
      </c>
      <c r="F198" s="13" t="s">
        <v>187</v>
      </c>
      <c r="G198" s="18">
        <v>130</v>
      </c>
      <c r="H198" s="18"/>
      <c r="I198" s="18"/>
      <c r="J198" s="13" t="s">
        <v>187</v>
      </c>
      <c r="K198" s="17"/>
      <c r="L198" s="17"/>
      <c r="M198" s="17"/>
      <c r="N198" s="17"/>
      <c r="O198" s="17"/>
    </row>
    <row r="199" spans="1:15" ht="31.5">
      <c r="A199" s="19" t="s">
        <v>188</v>
      </c>
      <c r="B199" s="14" t="s">
        <v>44</v>
      </c>
      <c r="C199" s="14" t="s">
        <v>15</v>
      </c>
      <c r="D199" s="14" t="s">
        <v>13</v>
      </c>
      <c r="E199" s="14" t="s">
        <v>13</v>
      </c>
      <c r="F199" s="19" t="s">
        <v>188</v>
      </c>
      <c r="G199" s="20">
        <v>130</v>
      </c>
      <c r="H199" s="20"/>
      <c r="I199" s="20"/>
      <c r="J199" s="19" t="s">
        <v>188</v>
      </c>
      <c r="K199" s="15"/>
      <c r="L199" s="15"/>
      <c r="M199" s="15"/>
      <c r="N199" s="15"/>
      <c r="O199" s="15"/>
    </row>
    <row r="200" spans="1:15" ht="31.5">
      <c r="A200" s="19" t="s">
        <v>189</v>
      </c>
      <c r="B200" s="14" t="s">
        <v>44</v>
      </c>
      <c r="C200" s="14" t="s">
        <v>15</v>
      </c>
      <c r="D200" s="14" t="s">
        <v>190</v>
      </c>
      <c r="E200" s="14" t="s">
        <v>13</v>
      </c>
      <c r="F200" s="19" t="s">
        <v>189</v>
      </c>
      <c r="G200" s="20">
        <v>130</v>
      </c>
      <c r="H200" s="20"/>
      <c r="I200" s="20"/>
      <c r="J200" s="19" t="s">
        <v>189</v>
      </c>
      <c r="K200" s="15"/>
      <c r="L200" s="15"/>
      <c r="M200" s="15"/>
      <c r="N200" s="15"/>
      <c r="O200" s="15"/>
    </row>
    <row r="201" spans="1:15" ht="15.75">
      <c r="A201" s="19" t="s">
        <v>41</v>
      </c>
      <c r="B201" s="14" t="s">
        <v>44</v>
      </c>
      <c r="C201" s="14" t="s">
        <v>15</v>
      </c>
      <c r="D201" s="14" t="s">
        <v>190</v>
      </c>
      <c r="E201" s="14" t="s">
        <v>42</v>
      </c>
      <c r="F201" s="19" t="s">
        <v>41</v>
      </c>
      <c r="G201" s="20">
        <v>130</v>
      </c>
      <c r="H201" s="20"/>
      <c r="I201" s="20"/>
      <c r="J201" s="19" t="s">
        <v>41</v>
      </c>
      <c r="K201" s="15"/>
      <c r="L201" s="15"/>
      <c r="M201" s="15"/>
      <c r="N201" s="15"/>
      <c r="O201" s="15"/>
    </row>
    <row r="202" spans="1:15" ht="78.75">
      <c r="A202" s="13" t="s">
        <v>191</v>
      </c>
      <c r="B202" s="16" t="s">
        <v>192</v>
      </c>
      <c r="C202" s="16" t="s">
        <v>16</v>
      </c>
      <c r="D202" s="16" t="s">
        <v>13</v>
      </c>
      <c r="E202" s="16" t="s">
        <v>13</v>
      </c>
      <c r="F202" s="13" t="s">
        <v>191</v>
      </c>
      <c r="G202" s="18">
        <v>342.8</v>
      </c>
      <c r="H202" s="18">
        <v>342.8</v>
      </c>
      <c r="I202" s="18">
        <v>342.8</v>
      </c>
      <c r="J202" s="13" t="s">
        <v>191</v>
      </c>
      <c r="K202" s="17"/>
      <c r="L202" s="17"/>
      <c r="M202" s="17"/>
      <c r="N202" s="17"/>
      <c r="O202" s="17"/>
    </row>
    <row r="203" spans="1:15" ht="63">
      <c r="A203" s="19" t="s">
        <v>193</v>
      </c>
      <c r="B203" s="14" t="s">
        <v>192</v>
      </c>
      <c r="C203" s="14" t="s">
        <v>24</v>
      </c>
      <c r="D203" s="14" t="s">
        <v>13</v>
      </c>
      <c r="E203" s="14" t="s">
        <v>13</v>
      </c>
      <c r="F203" s="19" t="s">
        <v>193</v>
      </c>
      <c r="G203" s="20">
        <v>342.8</v>
      </c>
      <c r="H203" s="20">
        <v>342.8</v>
      </c>
      <c r="I203" s="20">
        <v>342.8</v>
      </c>
      <c r="J203" s="19" t="s">
        <v>193</v>
      </c>
      <c r="K203" s="15"/>
      <c r="L203" s="15"/>
      <c r="M203" s="15"/>
      <c r="N203" s="15"/>
      <c r="O203" s="15"/>
    </row>
    <row r="204" spans="1:15" ht="141.75">
      <c r="A204" s="21" t="s">
        <v>194</v>
      </c>
      <c r="B204" s="14" t="s">
        <v>192</v>
      </c>
      <c r="C204" s="14" t="s">
        <v>24</v>
      </c>
      <c r="D204" s="14" t="s">
        <v>195</v>
      </c>
      <c r="E204" s="14" t="s">
        <v>13</v>
      </c>
      <c r="F204" s="21" t="s">
        <v>194</v>
      </c>
      <c r="G204" s="20">
        <v>342.8</v>
      </c>
      <c r="H204" s="20">
        <v>342.8</v>
      </c>
      <c r="I204" s="20">
        <v>342.8</v>
      </c>
      <c r="J204" s="21" t="s">
        <v>194</v>
      </c>
      <c r="K204" s="15"/>
      <c r="L204" s="15"/>
      <c r="M204" s="15"/>
      <c r="N204" s="15"/>
      <c r="O204" s="15"/>
    </row>
    <row r="205" spans="1:15" ht="15.75">
      <c r="A205" s="19" t="s">
        <v>196</v>
      </c>
      <c r="B205" s="14" t="s">
        <v>192</v>
      </c>
      <c r="C205" s="14" t="s">
        <v>24</v>
      </c>
      <c r="D205" s="14" t="s">
        <v>195</v>
      </c>
      <c r="E205" s="14" t="s">
        <v>197</v>
      </c>
      <c r="F205" s="19" t="s">
        <v>196</v>
      </c>
      <c r="G205" s="20">
        <v>342.8</v>
      </c>
      <c r="H205" s="20">
        <v>342.8</v>
      </c>
      <c r="I205" s="20">
        <v>342.8</v>
      </c>
      <c r="J205" s="19" t="s">
        <v>196</v>
      </c>
      <c r="K205" s="15"/>
      <c r="L205" s="15"/>
      <c r="M205" s="15"/>
      <c r="N205" s="15"/>
      <c r="O205" s="15"/>
    </row>
    <row r="206" spans="1:15" ht="15.75">
      <c r="A206" s="3" t="s">
        <v>12</v>
      </c>
      <c r="B206" s="2" t="s">
        <v>13</v>
      </c>
      <c r="C206" s="2" t="s">
        <v>13</v>
      </c>
      <c r="D206" s="2" t="s">
        <v>13</v>
      </c>
      <c r="E206" s="2" t="s">
        <v>13</v>
      </c>
      <c r="F206" s="3" t="s">
        <v>12</v>
      </c>
      <c r="G206" s="12">
        <v>663852.1</v>
      </c>
      <c r="H206" s="12">
        <v>614014.5</v>
      </c>
      <c r="I206" s="12">
        <v>622794.9</v>
      </c>
      <c r="J206" s="3" t="s">
        <v>12</v>
      </c>
      <c r="K206" s="4"/>
      <c r="L206" s="4"/>
      <c r="M206" s="4"/>
      <c r="N206" s="4"/>
      <c r="O206" s="4"/>
    </row>
  </sheetData>
  <sheetProtection/>
  <mergeCells count="9">
    <mergeCell ref="H3:J3"/>
    <mergeCell ref="A5:J5"/>
    <mergeCell ref="A8:A9"/>
    <mergeCell ref="F8:F9"/>
    <mergeCell ref="G8:G9"/>
    <mergeCell ref="J8:J9"/>
    <mergeCell ref="B8:E8"/>
    <mergeCell ref="H8:H9"/>
    <mergeCell ref="I8:I9"/>
  </mergeCells>
  <printOptions/>
  <pageMargins left="0.3937007874015748" right="0.3937007874015748" top="0.5905511811023623" bottom="0.5905511811023623" header="0.3937007874015748" footer="0.3937007874015748"/>
  <pageSetup fitToHeight="0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69"/>
  <sheetViews>
    <sheetView showGridLines="0" zoomScale="75" zoomScaleNormal="75" zoomScalePageLayoutView="0" workbookViewId="0" topLeftCell="A1">
      <selection activeCell="G3" sqref="G3:I3"/>
    </sheetView>
  </sheetViews>
  <sheetFormatPr defaultColWidth="9.00390625" defaultRowHeight="41.25" customHeight="1"/>
  <cols>
    <col min="1" max="1" width="53.375" style="0" customWidth="1"/>
    <col min="2" max="2" width="8.25390625" style="0" customWidth="1"/>
    <col min="3" max="3" width="8.75390625" style="0" customWidth="1"/>
    <col min="4" max="4" width="11.625" style="0" customWidth="1"/>
    <col min="5" max="5" width="10.75390625" style="0" customWidth="1"/>
    <col min="6" max="6" width="44.375" style="0" hidden="1" customWidth="1"/>
    <col min="7" max="7" width="19.75390625" style="0" customWidth="1"/>
    <col min="8" max="8" width="18.25390625" style="0" customWidth="1"/>
    <col min="9" max="9" width="18.00390625" style="0" customWidth="1"/>
    <col min="10" max="10" width="0.12890625" style="0" customWidth="1"/>
    <col min="11" max="11" width="32.75390625" style="0" customWidth="1"/>
    <col min="12" max="12" width="21.375" style="0" customWidth="1"/>
    <col min="13" max="13" width="14.375" style="0" customWidth="1"/>
    <col min="14" max="14" width="10.00390625" style="0" customWidth="1"/>
  </cols>
  <sheetData>
    <row r="1" spans="1:10" ht="41.25" customHeight="1">
      <c r="A1" s="9"/>
      <c r="B1" s="9"/>
      <c r="C1" s="9"/>
      <c r="D1" s="9"/>
      <c r="E1" s="9"/>
      <c r="F1" s="9"/>
      <c r="G1" s="10"/>
      <c r="H1" s="10"/>
      <c r="I1" s="10" t="s">
        <v>198</v>
      </c>
      <c r="J1" s="10"/>
    </row>
    <row r="2" spans="1:10" ht="41.25" customHeight="1">
      <c r="A2" s="7"/>
      <c r="B2" s="7"/>
      <c r="C2" s="7"/>
      <c r="D2" s="7"/>
      <c r="E2" s="7"/>
      <c r="F2" s="7"/>
      <c r="G2" s="8"/>
      <c r="H2" s="8"/>
      <c r="I2" s="8" t="s">
        <v>4</v>
      </c>
      <c r="J2" s="8"/>
    </row>
    <row r="3" spans="1:10" ht="41.25" customHeight="1">
      <c r="A3" s="7"/>
      <c r="B3" s="7"/>
      <c r="C3" s="7"/>
      <c r="D3" s="7"/>
      <c r="E3" s="7"/>
      <c r="F3" s="7"/>
      <c r="G3" s="123" t="s">
        <v>264</v>
      </c>
      <c r="H3" s="123"/>
      <c r="I3" s="123"/>
      <c r="J3" s="8"/>
    </row>
    <row r="4" spans="1:10" ht="41.25" customHeight="1">
      <c r="A4" s="7"/>
      <c r="B4" s="7"/>
      <c r="C4" s="7"/>
      <c r="D4" s="7"/>
      <c r="E4" s="7"/>
      <c r="F4" s="7"/>
      <c r="G4" s="8"/>
      <c r="H4" s="8"/>
      <c r="I4" s="8"/>
      <c r="J4" s="8"/>
    </row>
    <row r="5" spans="1:10" ht="41.25" customHeight="1">
      <c r="A5" s="109" t="s">
        <v>201</v>
      </c>
      <c r="B5" s="109"/>
      <c r="C5" s="109"/>
      <c r="D5" s="109"/>
      <c r="E5" s="109"/>
      <c r="F5" s="109"/>
      <c r="G5" s="109"/>
      <c r="H5" s="109"/>
      <c r="I5" s="109"/>
      <c r="J5" s="109"/>
    </row>
    <row r="6" spans="1:10" ht="41.25" customHeight="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41.25" customHeight="1">
      <c r="A7" s="1"/>
      <c r="B7" s="1"/>
      <c r="C7" s="1"/>
      <c r="D7" s="1"/>
      <c r="E7" s="1"/>
      <c r="F7" s="1"/>
      <c r="G7" s="5"/>
      <c r="H7" s="5"/>
      <c r="I7" s="5" t="s">
        <v>6</v>
      </c>
      <c r="J7" s="5"/>
    </row>
    <row r="8" spans="1:10" ht="41.25" customHeight="1">
      <c r="A8" s="110" t="s">
        <v>9</v>
      </c>
      <c r="B8" s="111" t="s">
        <v>7</v>
      </c>
      <c r="C8" s="112"/>
      <c r="D8" s="112"/>
      <c r="E8" s="113"/>
      <c r="F8" s="110" t="s">
        <v>9</v>
      </c>
      <c r="G8" s="110" t="s">
        <v>10</v>
      </c>
      <c r="H8" s="114" t="s">
        <v>11</v>
      </c>
      <c r="I8" s="114" t="s">
        <v>200</v>
      </c>
      <c r="J8" s="110" t="s">
        <v>9</v>
      </c>
    </row>
    <row r="9" spans="1:10" ht="41.25" customHeight="1">
      <c r="A9" s="110"/>
      <c r="B9" s="6" t="s">
        <v>0</v>
      </c>
      <c r="C9" s="6" t="s">
        <v>1</v>
      </c>
      <c r="D9" s="6" t="s">
        <v>2</v>
      </c>
      <c r="E9" s="6" t="s">
        <v>3</v>
      </c>
      <c r="F9" s="110"/>
      <c r="G9" s="110"/>
      <c r="H9" s="115"/>
      <c r="I9" s="115"/>
      <c r="J9" s="110"/>
    </row>
    <row r="10" spans="1:10" ht="41.25" customHeight="1">
      <c r="A10" s="11">
        <v>1</v>
      </c>
      <c r="B10" s="11">
        <v>2</v>
      </c>
      <c r="C10" s="11">
        <v>3</v>
      </c>
      <c r="D10" s="11">
        <v>4</v>
      </c>
      <c r="E10" s="11">
        <v>5</v>
      </c>
      <c r="F10" s="11"/>
      <c r="G10" s="11">
        <v>6</v>
      </c>
      <c r="H10" s="11">
        <v>7</v>
      </c>
      <c r="I10" s="11">
        <v>8</v>
      </c>
      <c r="J10" s="11"/>
    </row>
    <row r="11" spans="1:15" ht="41.25" customHeight="1">
      <c r="A11" s="27" t="s">
        <v>14</v>
      </c>
      <c r="B11" s="28" t="s">
        <v>15</v>
      </c>
      <c r="C11" s="28" t="s">
        <v>16</v>
      </c>
      <c r="D11" s="28" t="s">
        <v>13</v>
      </c>
      <c r="E11" s="28" t="s">
        <v>13</v>
      </c>
      <c r="F11" s="27" t="s">
        <v>14</v>
      </c>
      <c r="G11" s="29">
        <f>SUM(G20+G23+G28+G35+G40+G43+G46)</f>
        <v>59720.64</v>
      </c>
      <c r="H11" s="29">
        <f>SUM(H20+H23+H28+H35+H40+H43+H46)</f>
        <v>59694.54000000001</v>
      </c>
      <c r="I11" s="29">
        <f>SUM(I20+I23+I28+I35+I40+I43+I46)</f>
        <v>59996.34000000001</v>
      </c>
      <c r="J11" s="13" t="s">
        <v>14</v>
      </c>
      <c r="K11" s="17"/>
      <c r="L11" s="17"/>
      <c r="M11" s="17"/>
      <c r="N11" s="17"/>
      <c r="O11" s="17"/>
    </row>
    <row r="12" spans="1:15" ht="48" customHeight="1" hidden="1">
      <c r="A12" s="24" t="s">
        <v>17</v>
      </c>
      <c r="B12" s="25" t="s">
        <v>15</v>
      </c>
      <c r="C12" s="25" t="s">
        <v>18</v>
      </c>
      <c r="D12" s="25" t="s">
        <v>13</v>
      </c>
      <c r="E12" s="25" t="s">
        <v>13</v>
      </c>
      <c r="F12" s="24" t="s">
        <v>17</v>
      </c>
      <c r="G12" s="22">
        <f>SUM(G13)</f>
        <v>0</v>
      </c>
      <c r="H12" s="22">
        <f>SUM(H13)</f>
        <v>0</v>
      </c>
      <c r="I12" s="22">
        <f>SUM(I13)</f>
        <v>0</v>
      </c>
      <c r="J12" s="19" t="s">
        <v>17</v>
      </c>
      <c r="K12" s="15"/>
      <c r="L12" s="15"/>
      <c r="M12" s="15"/>
      <c r="N12" s="15"/>
      <c r="O12" s="15"/>
    </row>
    <row r="13" spans="1:15" ht="32.25" customHeight="1" hidden="1">
      <c r="A13" s="24" t="s">
        <v>19</v>
      </c>
      <c r="B13" s="25" t="s">
        <v>15</v>
      </c>
      <c r="C13" s="25" t="s">
        <v>18</v>
      </c>
      <c r="D13" s="25" t="s">
        <v>20</v>
      </c>
      <c r="E13" s="25" t="s">
        <v>13</v>
      </c>
      <c r="F13" s="24" t="s">
        <v>19</v>
      </c>
      <c r="G13" s="22">
        <f>SUM(G14)</f>
        <v>0</v>
      </c>
      <c r="H13" s="22">
        <f>SUM(H14)</f>
        <v>0</v>
      </c>
      <c r="I13" s="22">
        <v>0</v>
      </c>
      <c r="J13" s="19" t="s">
        <v>19</v>
      </c>
      <c r="K13" s="15"/>
      <c r="L13" s="15"/>
      <c r="M13" s="15"/>
      <c r="N13" s="15"/>
      <c r="O13" s="15"/>
    </row>
    <row r="14" spans="1:15" ht="41.25" customHeight="1" hidden="1">
      <c r="A14" s="24" t="s">
        <v>21</v>
      </c>
      <c r="B14" s="25" t="s">
        <v>15</v>
      </c>
      <c r="C14" s="25" t="s">
        <v>18</v>
      </c>
      <c r="D14" s="25" t="s">
        <v>20</v>
      </c>
      <c r="E14" s="25" t="s">
        <v>22</v>
      </c>
      <c r="F14" s="24" t="s">
        <v>21</v>
      </c>
      <c r="G14" s="22">
        <v>0</v>
      </c>
      <c r="H14" s="22">
        <v>0</v>
      </c>
      <c r="I14" s="22">
        <v>0</v>
      </c>
      <c r="J14" s="19" t="s">
        <v>21</v>
      </c>
      <c r="K14" s="15"/>
      <c r="L14" s="15"/>
      <c r="M14" s="15"/>
      <c r="N14" s="15"/>
      <c r="O14" s="15"/>
    </row>
    <row r="15" spans="1:15" ht="53.25" customHeight="1" hidden="1">
      <c r="A15" s="24" t="s">
        <v>23</v>
      </c>
      <c r="B15" s="25" t="s">
        <v>15</v>
      </c>
      <c r="C15" s="25" t="s">
        <v>24</v>
      </c>
      <c r="D15" s="25" t="s">
        <v>13</v>
      </c>
      <c r="E15" s="25" t="s">
        <v>13</v>
      </c>
      <c r="F15" s="24" t="s">
        <v>23</v>
      </c>
      <c r="G15" s="22">
        <f>SUM(G17+G19)</f>
        <v>0</v>
      </c>
      <c r="H15" s="22">
        <f>SUM(H17+H19)</f>
        <v>0</v>
      </c>
      <c r="I15" s="22">
        <f>SUM(I17+I19)</f>
        <v>0</v>
      </c>
      <c r="J15" s="19" t="s">
        <v>23</v>
      </c>
      <c r="K15" s="15"/>
      <c r="L15" s="15"/>
      <c r="M15" s="15"/>
      <c r="N15" s="15"/>
      <c r="O15" s="15"/>
    </row>
    <row r="16" spans="1:15" ht="41.25" customHeight="1" hidden="1">
      <c r="A16" s="24" t="s">
        <v>25</v>
      </c>
      <c r="B16" s="25" t="s">
        <v>15</v>
      </c>
      <c r="C16" s="25" t="s">
        <v>24</v>
      </c>
      <c r="D16" s="25" t="s">
        <v>26</v>
      </c>
      <c r="E16" s="25" t="s">
        <v>13</v>
      </c>
      <c r="F16" s="24" t="s">
        <v>25</v>
      </c>
      <c r="G16" s="22">
        <f>SUM(G17)</f>
        <v>0</v>
      </c>
      <c r="H16" s="22">
        <f>SUM(H17)</f>
        <v>0</v>
      </c>
      <c r="I16" s="22">
        <f>SUM(I17)</f>
        <v>0</v>
      </c>
      <c r="J16" s="19" t="s">
        <v>25</v>
      </c>
      <c r="K16" s="15"/>
      <c r="L16" s="15"/>
      <c r="M16" s="15"/>
      <c r="N16" s="15"/>
      <c r="O16" s="15"/>
    </row>
    <row r="17" spans="1:15" ht="41.25" customHeight="1" hidden="1">
      <c r="A17" s="24" t="s">
        <v>21</v>
      </c>
      <c r="B17" s="25" t="s">
        <v>15</v>
      </c>
      <c r="C17" s="25" t="s">
        <v>24</v>
      </c>
      <c r="D17" s="25" t="s">
        <v>26</v>
      </c>
      <c r="E17" s="25" t="s">
        <v>22</v>
      </c>
      <c r="F17" s="24" t="s">
        <v>21</v>
      </c>
      <c r="G17" s="22">
        <v>0</v>
      </c>
      <c r="H17" s="22">
        <v>0</v>
      </c>
      <c r="I17" s="22">
        <v>0</v>
      </c>
      <c r="J17" s="19" t="s">
        <v>21</v>
      </c>
      <c r="K17" s="15"/>
      <c r="L17" s="15"/>
      <c r="M17" s="15"/>
      <c r="N17" s="15"/>
      <c r="O17" s="15"/>
    </row>
    <row r="18" spans="1:15" ht="41.25" customHeight="1" hidden="1">
      <c r="A18" s="24" t="s">
        <v>27</v>
      </c>
      <c r="B18" s="25" t="s">
        <v>15</v>
      </c>
      <c r="C18" s="25" t="s">
        <v>24</v>
      </c>
      <c r="D18" s="25" t="s">
        <v>28</v>
      </c>
      <c r="E18" s="25" t="s">
        <v>13</v>
      </c>
      <c r="F18" s="24" t="s">
        <v>27</v>
      </c>
      <c r="G18" s="22">
        <f>SUM(G19)</f>
        <v>0</v>
      </c>
      <c r="H18" s="22">
        <f>SUM(H19)</f>
        <v>0</v>
      </c>
      <c r="I18" s="22">
        <f>SUM(I19)</f>
        <v>0</v>
      </c>
      <c r="J18" s="19" t="s">
        <v>27</v>
      </c>
      <c r="K18" s="15"/>
      <c r="L18" s="15"/>
      <c r="M18" s="15"/>
      <c r="N18" s="15"/>
      <c r="O18" s="15"/>
    </row>
    <row r="19" spans="1:15" ht="41.25" customHeight="1" hidden="1">
      <c r="A19" s="24" t="s">
        <v>21</v>
      </c>
      <c r="B19" s="25" t="s">
        <v>15</v>
      </c>
      <c r="C19" s="25" t="s">
        <v>24</v>
      </c>
      <c r="D19" s="25" t="s">
        <v>28</v>
      </c>
      <c r="E19" s="25" t="s">
        <v>22</v>
      </c>
      <c r="F19" s="24" t="s">
        <v>21</v>
      </c>
      <c r="G19" s="22">
        <v>0</v>
      </c>
      <c r="H19" s="22">
        <v>0</v>
      </c>
      <c r="I19" s="22">
        <v>0</v>
      </c>
      <c r="J19" s="19" t="s">
        <v>21</v>
      </c>
      <c r="K19" s="15"/>
      <c r="L19" s="15"/>
      <c r="M19" s="15"/>
      <c r="N19" s="15"/>
      <c r="O19" s="15"/>
    </row>
    <row r="20" spans="1:15" ht="52.5" customHeight="1">
      <c r="A20" s="36" t="s">
        <v>17</v>
      </c>
      <c r="B20" s="37" t="s">
        <v>15</v>
      </c>
      <c r="C20" s="37" t="s">
        <v>18</v>
      </c>
      <c r="D20" s="37" t="s">
        <v>13</v>
      </c>
      <c r="E20" s="37" t="s">
        <v>13</v>
      </c>
      <c r="F20" s="38" t="s">
        <v>17</v>
      </c>
      <c r="G20" s="39">
        <v>1045.04</v>
      </c>
      <c r="H20" s="39">
        <v>1045.04</v>
      </c>
      <c r="I20" s="39">
        <v>1045.04</v>
      </c>
      <c r="J20" s="31" t="s">
        <v>17</v>
      </c>
      <c r="K20" s="32"/>
      <c r="L20" s="32"/>
      <c r="M20" s="32"/>
      <c r="N20" s="32"/>
      <c r="O20" s="32"/>
    </row>
    <row r="21" spans="1:15" ht="41.25" customHeight="1">
      <c r="A21" s="36" t="s">
        <v>19</v>
      </c>
      <c r="B21" s="40" t="s">
        <v>15</v>
      </c>
      <c r="C21" s="40" t="s">
        <v>18</v>
      </c>
      <c r="D21" s="40" t="s">
        <v>20</v>
      </c>
      <c r="E21" s="40" t="s">
        <v>13</v>
      </c>
      <c r="F21" s="36" t="s">
        <v>19</v>
      </c>
      <c r="G21" s="41">
        <v>1045.04</v>
      </c>
      <c r="H21" s="41">
        <v>1045.04</v>
      </c>
      <c r="I21" s="41">
        <v>1045.04</v>
      </c>
      <c r="J21" s="31" t="s">
        <v>19</v>
      </c>
      <c r="K21" s="32"/>
      <c r="L21" s="32"/>
      <c r="M21" s="32"/>
      <c r="N21" s="32"/>
      <c r="O21" s="32"/>
    </row>
    <row r="22" spans="1:15" ht="41.25" customHeight="1">
      <c r="A22" s="36" t="s">
        <v>21</v>
      </c>
      <c r="B22" s="40" t="s">
        <v>15</v>
      </c>
      <c r="C22" s="40" t="s">
        <v>18</v>
      </c>
      <c r="D22" s="40" t="s">
        <v>20</v>
      </c>
      <c r="E22" s="40" t="s">
        <v>22</v>
      </c>
      <c r="F22" s="36" t="s">
        <v>21</v>
      </c>
      <c r="G22" s="41">
        <v>1045.04</v>
      </c>
      <c r="H22" s="41">
        <v>1045.04</v>
      </c>
      <c r="I22" s="41">
        <v>1045.04</v>
      </c>
      <c r="J22" s="31" t="s">
        <v>21</v>
      </c>
      <c r="K22" s="32"/>
      <c r="L22" s="32"/>
      <c r="M22" s="32"/>
      <c r="N22" s="32"/>
      <c r="O22" s="32"/>
    </row>
    <row r="23" spans="1:15" ht="64.5" customHeight="1">
      <c r="A23" s="36" t="s">
        <v>23</v>
      </c>
      <c r="B23" s="37" t="s">
        <v>15</v>
      </c>
      <c r="C23" s="37" t="s">
        <v>24</v>
      </c>
      <c r="D23" s="37" t="s">
        <v>13</v>
      </c>
      <c r="E23" s="37" t="s">
        <v>13</v>
      </c>
      <c r="F23" s="38" t="s">
        <v>23</v>
      </c>
      <c r="G23" s="39">
        <f>SUM(G24+G26)</f>
        <v>3786.5</v>
      </c>
      <c r="H23" s="39">
        <f>SUM(H24+H26)</f>
        <v>3786.5</v>
      </c>
      <c r="I23" s="39">
        <f>SUM(I24+I26)</f>
        <v>3786.5</v>
      </c>
      <c r="J23" s="31" t="s">
        <v>23</v>
      </c>
      <c r="K23" s="32"/>
      <c r="L23" s="32"/>
      <c r="M23" s="32"/>
      <c r="N23" s="32"/>
      <c r="O23" s="32"/>
    </row>
    <row r="24" spans="1:15" ht="41.25" customHeight="1">
      <c r="A24" s="36" t="s">
        <v>25</v>
      </c>
      <c r="B24" s="40" t="s">
        <v>15</v>
      </c>
      <c r="C24" s="40" t="s">
        <v>24</v>
      </c>
      <c r="D24" s="40" t="s">
        <v>26</v>
      </c>
      <c r="E24" s="40" t="s">
        <v>13</v>
      </c>
      <c r="F24" s="36" t="s">
        <v>25</v>
      </c>
      <c r="G24" s="41">
        <v>2989.3</v>
      </c>
      <c r="H24" s="41">
        <v>2989.3</v>
      </c>
      <c r="I24" s="41">
        <v>2989.3</v>
      </c>
      <c r="J24" s="31" t="s">
        <v>25</v>
      </c>
      <c r="K24" s="32"/>
      <c r="L24" s="32"/>
      <c r="M24" s="32"/>
      <c r="N24" s="32"/>
      <c r="O24" s="32"/>
    </row>
    <row r="25" spans="1:15" ht="41.25" customHeight="1">
      <c r="A25" s="36" t="s">
        <v>21</v>
      </c>
      <c r="B25" s="40" t="s">
        <v>15</v>
      </c>
      <c r="C25" s="40" t="s">
        <v>24</v>
      </c>
      <c r="D25" s="40" t="s">
        <v>26</v>
      </c>
      <c r="E25" s="40" t="s">
        <v>22</v>
      </c>
      <c r="F25" s="36" t="s">
        <v>21</v>
      </c>
      <c r="G25" s="41">
        <v>2989.3</v>
      </c>
      <c r="H25" s="41">
        <v>2989.3</v>
      </c>
      <c r="I25" s="41">
        <v>2989.3</v>
      </c>
      <c r="J25" s="31" t="s">
        <v>21</v>
      </c>
      <c r="K25" s="32"/>
      <c r="L25" s="32"/>
      <c r="M25" s="32"/>
      <c r="N25" s="32"/>
      <c r="O25" s="32"/>
    </row>
    <row r="26" spans="1:15" ht="41.25" customHeight="1">
      <c r="A26" s="36" t="s">
        <v>27</v>
      </c>
      <c r="B26" s="40" t="s">
        <v>15</v>
      </c>
      <c r="C26" s="40" t="s">
        <v>24</v>
      </c>
      <c r="D26" s="40" t="s">
        <v>28</v>
      </c>
      <c r="E26" s="40" t="s">
        <v>13</v>
      </c>
      <c r="F26" s="36" t="s">
        <v>27</v>
      </c>
      <c r="G26" s="41">
        <v>797.2</v>
      </c>
      <c r="H26" s="41">
        <v>797.2</v>
      </c>
      <c r="I26" s="41">
        <v>797.2</v>
      </c>
      <c r="J26" s="31" t="s">
        <v>27</v>
      </c>
      <c r="K26" s="32"/>
      <c r="L26" s="32"/>
      <c r="M26" s="32"/>
      <c r="N26" s="32"/>
      <c r="O26" s="32"/>
    </row>
    <row r="27" spans="1:15" ht="41.25" customHeight="1">
      <c r="A27" s="36" t="s">
        <v>21</v>
      </c>
      <c r="B27" s="40" t="s">
        <v>15</v>
      </c>
      <c r="C27" s="40" t="s">
        <v>24</v>
      </c>
      <c r="D27" s="40" t="s">
        <v>28</v>
      </c>
      <c r="E27" s="40" t="s">
        <v>22</v>
      </c>
      <c r="F27" s="36" t="s">
        <v>21</v>
      </c>
      <c r="G27" s="41">
        <v>797.2</v>
      </c>
      <c r="H27" s="41">
        <v>797.2</v>
      </c>
      <c r="I27" s="41">
        <v>797.2</v>
      </c>
      <c r="J27" s="31" t="s">
        <v>21</v>
      </c>
      <c r="K27" s="32"/>
      <c r="L27" s="32"/>
      <c r="M27" s="32"/>
      <c r="N27" s="32"/>
      <c r="O27" s="32"/>
    </row>
    <row r="28" spans="1:15" ht="41.25" customHeight="1">
      <c r="A28" s="24" t="s">
        <v>29</v>
      </c>
      <c r="B28" s="35" t="s">
        <v>15</v>
      </c>
      <c r="C28" s="35" t="s">
        <v>30</v>
      </c>
      <c r="D28" s="35" t="s">
        <v>13</v>
      </c>
      <c r="E28" s="35" t="s">
        <v>13</v>
      </c>
      <c r="F28" s="34" t="s">
        <v>29</v>
      </c>
      <c r="G28" s="23">
        <f>SUM(G30+G32+G34)</f>
        <v>24323.4</v>
      </c>
      <c r="H28" s="23">
        <f>SUM(H30+H32+H34)</f>
        <v>25048.9</v>
      </c>
      <c r="I28" s="23">
        <f>SUM(I30+I32+I34)</f>
        <v>25048.9</v>
      </c>
      <c r="J28" s="19" t="s">
        <v>29</v>
      </c>
      <c r="K28" s="15"/>
      <c r="L28" s="15"/>
      <c r="M28" s="15"/>
      <c r="N28" s="15"/>
      <c r="O28" s="15"/>
    </row>
    <row r="29" spans="1:15" ht="41.25" customHeight="1" hidden="1">
      <c r="A29" s="24" t="s">
        <v>25</v>
      </c>
      <c r="B29" s="25" t="s">
        <v>15</v>
      </c>
      <c r="C29" s="25" t="s">
        <v>30</v>
      </c>
      <c r="D29" s="25" t="s">
        <v>26</v>
      </c>
      <c r="E29" s="25" t="s">
        <v>13</v>
      </c>
      <c r="F29" s="24" t="s">
        <v>25</v>
      </c>
      <c r="G29" s="22">
        <f>SUM(G30)</f>
        <v>0</v>
      </c>
      <c r="H29" s="22">
        <f>SUM(H30)</f>
        <v>0</v>
      </c>
      <c r="I29" s="22">
        <f>SUM(I30)</f>
        <v>0</v>
      </c>
      <c r="J29" s="19" t="s">
        <v>25</v>
      </c>
      <c r="K29" s="15"/>
      <c r="L29" s="15"/>
      <c r="M29" s="15"/>
      <c r="N29" s="15"/>
      <c r="O29" s="15"/>
    </row>
    <row r="30" spans="1:15" ht="41.25" customHeight="1" hidden="1">
      <c r="A30" s="24" t="s">
        <v>21</v>
      </c>
      <c r="B30" s="25" t="s">
        <v>15</v>
      </c>
      <c r="C30" s="25" t="s">
        <v>30</v>
      </c>
      <c r="D30" s="25" t="s">
        <v>26</v>
      </c>
      <c r="E30" s="25" t="s">
        <v>22</v>
      </c>
      <c r="F30" s="24" t="s">
        <v>21</v>
      </c>
      <c r="G30" s="22">
        <v>0</v>
      </c>
      <c r="H30" s="22">
        <v>0</v>
      </c>
      <c r="I30" s="22">
        <v>0</v>
      </c>
      <c r="J30" s="19" t="s">
        <v>21</v>
      </c>
      <c r="K30" s="15"/>
      <c r="L30" s="15"/>
      <c r="M30" s="15"/>
      <c r="N30" s="15"/>
      <c r="O30" s="15"/>
    </row>
    <row r="31" spans="1:15" ht="41.25" customHeight="1" hidden="1">
      <c r="A31" s="24" t="s">
        <v>31</v>
      </c>
      <c r="B31" s="25" t="s">
        <v>15</v>
      </c>
      <c r="C31" s="25" t="s">
        <v>30</v>
      </c>
      <c r="D31" s="25" t="s">
        <v>32</v>
      </c>
      <c r="E31" s="25" t="s">
        <v>13</v>
      </c>
      <c r="F31" s="24" t="s">
        <v>31</v>
      </c>
      <c r="G31" s="22">
        <f>SUM(G32)</f>
        <v>0</v>
      </c>
      <c r="H31" s="22">
        <f>SUM(H32)</f>
        <v>0</v>
      </c>
      <c r="I31" s="22">
        <f>SUM(I32)</f>
        <v>0</v>
      </c>
      <c r="J31" s="19" t="s">
        <v>31</v>
      </c>
      <c r="K31" s="15"/>
      <c r="L31" s="15"/>
      <c r="M31" s="15"/>
      <c r="N31" s="15"/>
      <c r="O31" s="15"/>
    </row>
    <row r="32" spans="1:15" ht="41.25" customHeight="1" hidden="1">
      <c r="A32" s="24" t="s">
        <v>21</v>
      </c>
      <c r="B32" s="25" t="s">
        <v>15</v>
      </c>
      <c r="C32" s="25" t="s">
        <v>30</v>
      </c>
      <c r="D32" s="25" t="s">
        <v>32</v>
      </c>
      <c r="E32" s="25" t="s">
        <v>22</v>
      </c>
      <c r="F32" s="24" t="s">
        <v>21</v>
      </c>
      <c r="G32" s="22">
        <v>0</v>
      </c>
      <c r="H32" s="22">
        <v>0</v>
      </c>
      <c r="I32" s="22">
        <v>0</v>
      </c>
      <c r="J32" s="19" t="s">
        <v>21</v>
      </c>
      <c r="K32" s="15"/>
      <c r="L32" s="15"/>
      <c r="M32" s="15"/>
      <c r="N32" s="15"/>
      <c r="O32" s="15"/>
    </row>
    <row r="33" spans="1:15" ht="41.25" customHeight="1">
      <c r="A33" s="42" t="s">
        <v>207</v>
      </c>
      <c r="B33" s="25" t="s">
        <v>15</v>
      </c>
      <c r="C33" s="25" t="s">
        <v>30</v>
      </c>
      <c r="D33" s="25" t="s">
        <v>205</v>
      </c>
      <c r="E33" s="25" t="s">
        <v>13</v>
      </c>
      <c r="F33" s="24" t="s">
        <v>25</v>
      </c>
      <c r="G33" s="22">
        <v>24323.4</v>
      </c>
      <c r="H33" s="22">
        <f>SUM(H34)</f>
        <v>25048.9</v>
      </c>
      <c r="I33" s="22">
        <f>SUM(I34)</f>
        <v>25048.9</v>
      </c>
      <c r="J33" s="26">
        <f>SUM(J34)</f>
        <v>0</v>
      </c>
      <c r="K33" s="15" t="s">
        <v>208</v>
      </c>
      <c r="L33" s="15"/>
      <c r="M33" s="15"/>
      <c r="N33" s="15"/>
      <c r="O33" s="15"/>
    </row>
    <row r="34" spans="1:15" ht="41.25" customHeight="1">
      <c r="A34" s="24" t="s">
        <v>21</v>
      </c>
      <c r="B34" s="25" t="s">
        <v>15</v>
      </c>
      <c r="C34" s="25" t="s">
        <v>30</v>
      </c>
      <c r="D34" s="25" t="s">
        <v>205</v>
      </c>
      <c r="E34" s="25" t="s">
        <v>22</v>
      </c>
      <c r="F34" s="24" t="s">
        <v>21</v>
      </c>
      <c r="G34" s="22">
        <v>24323.4</v>
      </c>
      <c r="H34" s="22">
        <v>25048.9</v>
      </c>
      <c r="I34" s="22">
        <v>25048.9</v>
      </c>
      <c r="J34" s="19"/>
      <c r="K34" s="15" t="s">
        <v>208</v>
      </c>
      <c r="L34" s="15"/>
      <c r="M34" s="15"/>
      <c r="N34" s="15"/>
      <c r="O34" s="15"/>
    </row>
    <row r="35" spans="1:15" ht="41.25" customHeight="1">
      <c r="A35" s="24" t="s">
        <v>33</v>
      </c>
      <c r="B35" s="35" t="s">
        <v>15</v>
      </c>
      <c r="C35" s="35" t="s">
        <v>34</v>
      </c>
      <c r="D35" s="35" t="s">
        <v>13</v>
      </c>
      <c r="E35" s="35" t="s">
        <v>13</v>
      </c>
      <c r="F35" s="34" t="s">
        <v>33</v>
      </c>
      <c r="G35" s="23">
        <f>SUM(G37+G39)</f>
        <v>2509.3</v>
      </c>
      <c r="H35" s="23">
        <f>SUM(H37+H39)</f>
        <v>2509.3</v>
      </c>
      <c r="I35" s="23">
        <f>SUM(I37+I39)</f>
        <v>2509.3</v>
      </c>
      <c r="J35" s="19" t="s">
        <v>33</v>
      </c>
      <c r="K35" s="15" t="s">
        <v>223</v>
      </c>
      <c r="L35" s="15"/>
      <c r="M35" s="15"/>
      <c r="N35" s="15"/>
      <c r="O35" s="15"/>
    </row>
    <row r="36" spans="1:15" ht="41.25" customHeight="1">
      <c r="A36" s="24" t="s">
        <v>25</v>
      </c>
      <c r="B36" s="25" t="s">
        <v>15</v>
      </c>
      <c r="C36" s="25" t="s">
        <v>34</v>
      </c>
      <c r="D36" s="25" t="s">
        <v>26</v>
      </c>
      <c r="E36" s="25" t="s">
        <v>13</v>
      </c>
      <c r="F36" s="24" t="s">
        <v>25</v>
      </c>
      <c r="G36" s="22">
        <v>1734.6</v>
      </c>
      <c r="H36" s="22">
        <v>1734.6</v>
      </c>
      <c r="I36" s="22">
        <v>1734.6</v>
      </c>
      <c r="J36" s="19" t="s">
        <v>25</v>
      </c>
      <c r="K36" s="15" t="s">
        <v>223</v>
      </c>
      <c r="L36" s="15"/>
      <c r="M36" s="15"/>
      <c r="N36" s="15"/>
      <c r="O36" s="15"/>
    </row>
    <row r="37" spans="1:15" ht="41.25" customHeight="1">
      <c r="A37" s="24" t="s">
        <v>21</v>
      </c>
      <c r="B37" s="25" t="s">
        <v>15</v>
      </c>
      <c r="C37" s="25" t="s">
        <v>34</v>
      </c>
      <c r="D37" s="25" t="s">
        <v>26</v>
      </c>
      <c r="E37" s="25" t="s">
        <v>22</v>
      </c>
      <c r="F37" s="24" t="s">
        <v>21</v>
      </c>
      <c r="G37" s="22">
        <v>1734.6</v>
      </c>
      <c r="H37" s="22">
        <v>1734.6</v>
      </c>
      <c r="I37" s="22">
        <v>1734.6</v>
      </c>
      <c r="J37" s="20">
        <v>2509.3</v>
      </c>
      <c r="K37" s="15" t="s">
        <v>223</v>
      </c>
      <c r="L37" s="15"/>
      <c r="M37" s="15"/>
      <c r="N37" s="15"/>
      <c r="O37" s="15"/>
    </row>
    <row r="38" spans="1:15" ht="41.25" customHeight="1">
      <c r="A38" s="24" t="s">
        <v>35</v>
      </c>
      <c r="B38" s="25" t="s">
        <v>15</v>
      </c>
      <c r="C38" s="25" t="s">
        <v>34</v>
      </c>
      <c r="D38" s="25" t="s">
        <v>36</v>
      </c>
      <c r="E38" s="25" t="s">
        <v>13</v>
      </c>
      <c r="F38" s="24" t="s">
        <v>35</v>
      </c>
      <c r="G38" s="22">
        <v>774.7</v>
      </c>
      <c r="H38" s="22">
        <v>774.7</v>
      </c>
      <c r="I38" s="22">
        <v>774.7</v>
      </c>
      <c r="J38" s="19" t="s">
        <v>35</v>
      </c>
      <c r="K38" s="15" t="s">
        <v>223</v>
      </c>
      <c r="L38" s="15"/>
      <c r="M38" s="15"/>
      <c r="N38" s="15"/>
      <c r="O38" s="15"/>
    </row>
    <row r="39" spans="1:15" ht="41.25" customHeight="1">
      <c r="A39" s="24" t="s">
        <v>21</v>
      </c>
      <c r="B39" s="25" t="s">
        <v>15</v>
      </c>
      <c r="C39" s="25" t="s">
        <v>34</v>
      </c>
      <c r="D39" s="25" t="s">
        <v>36</v>
      </c>
      <c r="E39" s="25" t="s">
        <v>22</v>
      </c>
      <c r="F39" s="24" t="s">
        <v>21</v>
      </c>
      <c r="G39" s="22">
        <v>774.7</v>
      </c>
      <c r="H39" s="22">
        <v>774.7</v>
      </c>
      <c r="I39" s="22">
        <v>774.7</v>
      </c>
      <c r="J39" s="19" t="s">
        <v>21</v>
      </c>
      <c r="K39" s="15" t="s">
        <v>223</v>
      </c>
      <c r="L39" s="15"/>
      <c r="M39" s="15"/>
      <c r="N39" s="15"/>
      <c r="O39" s="15"/>
    </row>
    <row r="40" spans="1:15" ht="41.25" customHeight="1">
      <c r="A40" s="24" t="s">
        <v>209</v>
      </c>
      <c r="B40" s="35" t="s">
        <v>15</v>
      </c>
      <c r="C40" s="35" t="s">
        <v>82</v>
      </c>
      <c r="D40" s="35"/>
      <c r="E40" s="35"/>
      <c r="F40" s="34"/>
      <c r="G40" s="23">
        <v>175</v>
      </c>
      <c r="H40" s="23">
        <f>H41</f>
        <v>0</v>
      </c>
      <c r="I40" s="23">
        <f>I41</f>
        <v>0</v>
      </c>
      <c r="J40" s="19"/>
      <c r="K40" s="15" t="s">
        <v>208</v>
      </c>
      <c r="L40" s="15"/>
      <c r="M40" s="15"/>
      <c r="N40" s="15"/>
      <c r="O40" s="15"/>
    </row>
    <row r="41" spans="1:15" ht="41.25" customHeight="1">
      <c r="A41" s="43" t="s">
        <v>224</v>
      </c>
      <c r="B41" s="25" t="s">
        <v>15</v>
      </c>
      <c r="C41" s="25" t="s">
        <v>82</v>
      </c>
      <c r="D41" s="25" t="s">
        <v>210</v>
      </c>
      <c r="E41" s="25"/>
      <c r="F41" s="24"/>
      <c r="G41" s="22">
        <v>175</v>
      </c>
      <c r="H41" s="22">
        <f>H42</f>
        <v>0</v>
      </c>
      <c r="I41" s="22">
        <f>I42</f>
        <v>0</v>
      </c>
      <c r="J41" s="19"/>
      <c r="K41" s="15" t="s">
        <v>208</v>
      </c>
      <c r="L41" s="15"/>
      <c r="M41" s="15"/>
      <c r="N41" s="15"/>
      <c r="O41" s="15"/>
    </row>
    <row r="42" spans="1:15" ht="41.25" customHeight="1">
      <c r="A42" s="24" t="s">
        <v>21</v>
      </c>
      <c r="B42" s="25" t="s">
        <v>15</v>
      </c>
      <c r="C42" s="25" t="s">
        <v>82</v>
      </c>
      <c r="D42" s="25" t="s">
        <v>210</v>
      </c>
      <c r="E42" s="25" t="s">
        <v>22</v>
      </c>
      <c r="F42" s="24"/>
      <c r="G42" s="22">
        <v>175</v>
      </c>
      <c r="H42" s="22">
        <v>0</v>
      </c>
      <c r="I42" s="22">
        <v>0</v>
      </c>
      <c r="J42" s="19"/>
      <c r="K42" s="15" t="s">
        <v>208</v>
      </c>
      <c r="L42" s="15"/>
      <c r="M42" s="15"/>
      <c r="N42" s="15"/>
      <c r="O42" s="15"/>
    </row>
    <row r="43" spans="1:15" ht="41.25" customHeight="1">
      <c r="A43" s="24" t="s">
        <v>37</v>
      </c>
      <c r="B43" s="35" t="s">
        <v>15</v>
      </c>
      <c r="C43" s="35" t="s">
        <v>38</v>
      </c>
      <c r="D43" s="35" t="s">
        <v>13</v>
      </c>
      <c r="E43" s="35" t="s">
        <v>13</v>
      </c>
      <c r="F43" s="34" t="s">
        <v>37</v>
      </c>
      <c r="G43" s="23">
        <v>500</v>
      </c>
      <c r="H43" s="23">
        <v>500</v>
      </c>
      <c r="I43" s="23">
        <v>500</v>
      </c>
      <c r="J43" s="19" t="s">
        <v>37</v>
      </c>
      <c r="K43" s="15" t="s">
        <v>208</v>
      </c>
      <c r="L43" s="15"/>
      <c r="M43" s="15"/>
      <c r="N43" s="15"/>
      <c r="O43" s="15"/>
    </row>
    <row r="44" spans="1:15" ht="41.25" customHeight="1">
      <c r="A44" s="24" t="s">
        <v>39</v>
      </c>
      <c r="B44" s="25" t="s">
        <v>15</v>
      </c>
      <c r="C44" s="25" t="s">
        <v>38</v>
      </c>
      <c r="D44" s="25" t="s">
        <v>40</v>
      </c>
      <c r="E44" s="25" t="s">
        <v>13</v>
      </c>
      <c r="F44" s="24" t="s">
        <v>39</v>
      </c>
      <c r="G44" s="22">
        <v>500</v>
      </c>
      <c r="H44" s="22">
        <v>500</v>
      </c>
      <c r="I44" s="22">
        <v>500</v>
      </c>
      <c r="J44" s="19" t="s">
        <v>39</v>
      </c>
      <c r="K44" s="15" t="s">
        <v>208</v>
      </c>
      <c r="L44" s="15"/>
      <c r="M44" s="15"/>
      <c r="N44" s="15"/>
      <c r="O44" s="15"/>
    </row>
    <row r="45" spans="1:15" ht="41.25" customHeight="1">
      <c r="A45" s="24" t="s">
        <v>41</v>
      </c>
      <c r="B45" s="25" t="s">
        <v>15</v>
      </c>
      <c r="C45" s="25" t="s">
        <v>38</v>
      </c>
      <c r="D45" s="25" t="s">
        <v>40</v>
      </c>
      <c r="E45" s="25" t="s">
        <v>42</v>
      </c>
      <c r="F45" s="24" t="s">
        <v>41</v>
      </c>
      <c r="G45" s="22">
        <v>500</v>
      </c>
      <c r="H45" s="22">
        <v>500</v>
      </c>
      <c r="I45" s="22">
        <v>500</v>
      </c>
      <c r="J45" s="19" t="s">
        <v>41</v>
      </c>
      <c r="K45" s="15" t="s">
        <v>208</v>
      </c>
      <c r="L45" s="15"/>
      <c r="M45" s="15"/>
      <c r="N45" s="15"/>
      <c r="O45" s="15"/>
    </row>
    <row r="46" spans="1:15" ht="41.25" customHeight="1">
      <c r="A46" s="34" t="s">
        <v>43</v>
      </c>
      <c r="B46" s="35" t="s">
        <v>15</v>
      </c>
      <c r="C46" s="35" t="s">
        <v>44</v>
      </c>
      <c r="D46" s="35" t="s">
        <v>13</v>
      </c>
      <c r="E46" s="35" t="s">
        <v>13</v>
      </c>
      <c r="F46" s="34" t="s">
        <v>43</v>
      </c>
      <c r="G46" s="23">
        <f>SUM(G53+G56+G58+G59+G62)</f>
        <v>27381.4</v>
      </c>
      <c r="H46" s="23">
        <f>SUM(H47+H49+H51+H53+H55+H57+H59+H62+H65)</f>
        <v>26804.8</v>
      </c>
      <c r="I46" s="23">
        <f>SUM(I47+I49+I51+I53+I55+I57+I59+I62)</f>
        <v>27106.600000000002</v>
      </c>
      <c r="J46" s="19" t="s">
        <v>43</v>
      </c>
      <c r="K46" s="15"/>
      <c r="L46" s="15"/>
      <c r="M46" s="15"/>
      <c r="N46" s="15"/>
      <c r="O46" s="15"/>
    </row>
    <row r="47" spans="1:15" ht="41.25" customHeight="1" hidden="1">
      <c r="A47" s="24" t="s">
        <v>45</v>
      </c>
      <c r="B47" s="25" t="s">
        <v>15</v>
      </c>
      <c r="C47" s="25" t="s">
        <v>44</v>
      </c>
      <c r="D47" s="25" t="s">
        <v>46</v>
      </c>
      <c r="E47" s="25" t="s">
        <v>13</v>
      </c>
      <c r="F47" s="24" t="s">
        <v>45</v>
      </c>
      <c r="G47" s="22">
        <f>SUM(G48)</f>
        <v>0</v>
      </c>
      <c r="H47" s="22">
        <f>SUM(H48)</f>
        <v>0</v>
      </c>
      <c r="I47" s="22">
        <f>SUM(I48)</f>
        <v>0</v>
      </c>
      <c r="J47" s="19" t="s">
        <v>45</v>
      </c>
      <c r="K47" s="15"/>
      <c r="L47" s="15"/>
      <c r="M47" s="15"/>
      <c r="N47" s="15"/>
      <c r="O47" s="15"/>
    </row>
    <row r="48" spans="1:15" ht="41.25" customHeight="1" hidden="1">
      <c r="A48" s="24" t="s">
        <v>21</v>
      </c>
      <c r="B48" s="25" t="s">
        <v>15</v>
      </c>
      <c r="C48" s="25" t="s">
        <v>44</v>
      </c>
      <c r="D48" s="25" t="s">
        <v>46</v>
      </c>
      <c r="E48" s="25" t="s">
        <v>22</v>
      </c>
      <c r="F48" s="24" t="s">
        <v>21</v>
      </c>
      <c r="G48" s="22">
        <v>0</v>
      </c>
      <c r="H48" s="22">
        <v>0</v>
      </c>
      <c r="I48" s="22">
        <v>0</v>
      </c>
      <c r="J48" s="19" t="s">
        <v>21</v>
      </c>
      <c r="K48" s="15"/>
      <c r="L48" s="15"/>
      <c r="M48" s="15"/>
      <c r="N48" s="15"/>
      <c r="O48" s="15"/>
    </row>
    <row r="49" spans="1:15" ht="41.25" customHeight="1" hidden="1">
      <c r="A49" s="24" t="s">
        <v>47</v>
      </c>
      <c r="B49" s="25" t="s">
        <v>15</v>
      </c>
      <c r="C49" s="25" t="s">
        <v>44</v>
      </c>
      <c r="D49" s="25" t="s">
        <v>48</v>
      </c>
      <c r="E49" s="25" t="s">
        <v>13</v>
      </c>
      <c r="F49" s="24" t="s">
        <v>47</v>
      </c>
      <c r="G49" s="22">
        <f>SUM(G50)</f>
        <v>0</v>
      </c>
      <c r="H49" s="22">
        <f>SUM(H50)</f>
        <v>0</v>
      </c>
      <c r="I49" s="22">
        <f>SUM(I50)</f>
        <v>0</v>
      </c>
      <c r="J49" s="19" t="s">
        <v>47</v>
      </c>
      <c r="K49" s="15"/>
      <c r="L49" s="15"/>
      <c r="M49" s="15"/>
      <c r="N49" s="15"/>
      <c r="O49" s="15"/>
    </row>
    <row r="50" spans="1:15" ht="41.25" customHeight="1" hidden="1">
      <c r="A50" s="24" t="s">
        <v>21</v>
      </c>
      <c r="B50" s="25" t="s">
        <v>15</v>
      </c>
      <c r="C50" s="25" t="s">
        <v>44</v>
      </c>
      <c r="D50" s="25" t="s">
        <v>48</v>
      </c>
      <c r="E50" s="25" t="s">
        <v>22</v>
      </c>
      <c r="F50" s="24" t="s">
        <v>21</v>
      </c>
      <c r="G50" s="22">
        <v>0</v>
      </c>
      <c r="H50" s="22">
        <v>0</v>
      </c>
      <c r="I50" s="22">
        <v>0</v>
      </c>
      <c r="J50" s="19" t="s">
        <v>21</v>
      </c>
      <c r="K50" s="15"/>
      <c r="L50" s="15"/>
      <c r="M50" s="15"/>
      <c r="N50" s="15"/>
      <c r="O50" s="15"/>
    </row>
    <row r="51" spans="1:15" ht="41.25" customHeight="1" hidden="1">
      <c r="A51" s="24" t="s">
        <v>25</v>
      </c>
      <c r="B51" s="25" t="s">
        <v>15</v>
      </c>
      <c r="C51" s="25" t="s">
        <v>44</v>
      </c>
      <c r="D51" s="25" t="s">
        <v>26</v>
      </c>
      <c r="E51" s="25" t="s">
        <v>13</v>
      </c>
      <c r="F51" s="24" t="s">
        <v>25</v>
      </c>
      <c r="G51" s="22">
        <f>SUM(G52)</f>
        <v>0</v>
      </c>
      <c r="H51" s="22">
        <f>SUM(H52)</f>
        <v>0</v>
      </c>
      <c r="I51" s="22">
        <f>SUM(I52)</f>
        <v>0</v>
      </c>
      <c r="J51" s="19" t="s">
        <v>25</v>
      </c>
      <c r="K51" s="15"/>
      <c r="L51" s="15"/>
      <c r="M51" s="15"/>
      <c r="N51" s="15"/>
      <c r="O51" s="15"/>
    </row>
    <row r="52" spans="1:15" ht="41.25" customHeight="1" hidden="1">
      <c r="A52" s="24" t="s">
        <v>21</v>
      </c>
      <c r="B52" s="25" t="s">
        <v>15</v>
      </c>
      <c r="C52" s="25" t="s">
        <v>44</v>
      </c>
      <c r="D52" s="25" t="s">
        <v>26</v>
      </c>
      <c r="E52" s="25" t="s">
        <v>22</v>
      </c>
      <c r="F52" s="24" t="s">
        <v>21</v>
      </c>
      <c r="G52" s="22">
        <v>0</v>
      </c>
      <c r="H52" s="22">
        <v>0</v>
      </c>
      <c r="I52" s="22">
        <v>0</v>
      </c>
      <c r="J52" s="19" t="s">
        <v>21</v>
      </c>
      <c r="K52" s="15"/>
      <c r="L52" s="15"/>
      <c r="M52" s="15"/>
      <c r="N52" s="15"/>
      <c r="O52" s="15"/>
    </row>
    <row r="53" spans="1:15" ht="41.25" customHeight="1">
      <c r="A53" s="24" t="s">
        <v>49</v>
      </c>
      <c r="B53" s="25" t="s">
        <v>15</v>
      </c>
      <c r="C53" s="25" t="s">
        <v>44</v>
      </c>
      <c r="D53" s="25" t="s">
        <v>50</v>
      </c>
      <c r="E53" s="25" t="s">
        <v>13</v>
      </c>
      <c r="F53" s="24" t="s">
        <v>49</v>
      </c>
      <c r="G53" s="22">
        <v>30</v>
      </c>
      <c r="H53" s="22">
        <v>30</v>
      </c>
      <c r="I53" s="22">
        <v>30</v>
      </c>
      <c r="J53" s="19" t="s">
        <v>49</v>
      </c>
      <c r="K53" s="15" t="s">
        <v>206</v>
      </c>
      <c r="L53" s="15"/>
      <c r="M53" s="15"/>
      <c r="N53" s="15"/>
      <c r="O53" s="15"/>
    </row>
    <row r="54" spans="1:15" ht="41.25" customHeight="1">
      <c r="A54" s="24" t="s">
        <v>21</v>
      </c>
      <c r="B54" s="25" t="s">
        <v>15</v>
      </c>
      <c r="C54" s="25" t="s">
        <v>44</v>
      </c>
      <c r="D54" s="25" t="s">
        <v>50</v>
      </c>
      <c r="E54" s="25" t="s">
        <v>22</v>
      </c>
      <c r="F54" s="24" t="s">
        <v>21</v>
      </c>
      <c r="G54" s="22">
        <v>30</v>
      </c>
      <c r="H54" s="22">
        <v>30</v>
      </c>
      <c r="I54" s="22">
        <v>30</v>
      </c>
      <c r="J54" s="19" t="s">
        <v>21</v>
      </c>
      <c r="K54" s="15" t="s">
        <v>206</v>
      </c>
      <c r="L54" s="15"/>
      <c r="M54" s="15"/>
      <c r="N54" s="15"/>
      <c r="O54" s="15"/>
    </row>
    <row r="55" spans="1:15" ht="41.25" customHeight="1">
      <c r="A55" s="24" t="s">
        <v>51</v>
      </c>
      <c r="B55" s="25" t="s">
        <v>15</v>
      </c>
      <c r="C55" s="25" t="s">
        <v>44</v>
      </c>
      <c r="D55" s="25" t="s">
        <v>52</v>
      </c>
      <c r="E55" s="25" t="s">
        <v>13</v>
      </c>
      <c r="F55" s="24" t="s">
        <v>51</v>
      </c>
      <c r="G55" s="22">
        <f>170+1190.7+5000</f>
        <v>6360.7</v>
      </c>
      <c r="H55" s="22">
        <f>170+1365.7+5000</f>
        <v>6535.7</v>
      </c>
      <c r="I55" s="22">
        <f>170+1365.7+5000</f>
        <v>6535.7</v>
      </c>
      <c r="J55" s="19" t="s">
        <v>51</v>
      </c>
      <c r="K55" s="15" t="s">
        <v>211</v>
      </c>
      <c r="L55" s="15"/>
      <c r="M55" s="15"/>
      <c r="N55" s="15"/>
      <c r="O55" s="15"/>
    </row>
    <row r="56" spans="1:15" ht="41.25" customHeight="1">
      <c r="A56" s="24" t="s">
        <v>21</v>
      </c>
      <c r="B56" s="25" t="s">
        <v>15</v>
      </c>
      <c r="C56" s="25" t="s">
        <v>44</v>
      </c>
      <c r="D56" s="25" t="s">
        <v>52</v>
      </c>
      <c r="E56" s="25" t="s">
        <v>22</v>
      </c>
      <c r="F56" s="24" t="s">
        <v>21</v>
      </c>
      <c r="G56" s="22">
        <f>170+1190.7+5000</f>
        <v>6360.7</v>
      </c>
      <c r="H56" s="22">
        <f>170+1365.7+5000</f>
        <v>6535.7</v>
      </c>
      <c r="I56" s="22">
        <f>170+1365.7+5000</f>
        <v>6535.7</v>
      </c>
      <c r="J56" s="19" t="s">
        <v>21</v>
      </c>
      <c r="K56" s="15" t="s">
        <v>249</v>
      </c>
      <c r="L56" s="15"/>
      <c r="M56" s="15"/>
      <c r="N56" s="15"/>
      <c r="O56" s="15"/>
    </row>
    <row r="57" spans="1:15" ht="41.25" customHeight="1">
      <c r="A57" s="24" t="s">
        <v>53</v>
      </c>
      <c r="B57" s="25" t="s">
        <v>15</v>
      </c>
      <c r="C57" s="25" t="s">
        <v>44</v>
      </c>
      <c r="D57" s="25" t="s">
        <v>54</v>
      </c>
      <c r="E57" s="25" t="s">
        <v>13</v>
      </c>
      <c r="F57" s="24" t="s">
        <v>53</v>
      </c>
      <c r="G57" s="22">
        <v>541</v>
      </c>
      <c r="H57" s="22">
        <v>2081</v>
      </c>
      <c r="I57" s="22">
        <v>2081</v>
      </c>
      <c r="J57" s="19" t="s">
        <v>53</v>
      </c>
      <c r="K57" s="15" t="s">
        <v>208</v>
      </c>
      <c r="L57" s="15"/>
      <c r="M57" s="15"/>
      <c r="N57" s="15"/>
      <c r="O57" s="15"/>
    </row>
    <row r="58" spans="1:15" ht="41.25" customHeight="1">
      <c r="A58" s="24" t="s">
        <v>55</v>
      </c>
      <c r="B58" s="25" t="s">
        <v>15</v>
      </c>
      <c r="C58" s="25" t="s">
        <v>44</v>
      </c>
      <c r="D58" s="25" t="s">
        <v>54</v>
      </c>
      <c r="E58" s="25" t="s">
        <v>56</v>
      </c>
      <c r="F58" s="24" t="s">
        <v>55</v>
      </c>
      <c r="G58" s="22">
        <v>541</v>
      </c>
      <c r="H58" s="22">
        <v>2081</v>
      </c>
      <c r="I58" s="22">
        <v>2081</v>
      </c>
      <c r="J58" s="19" t="s">
        <v>55</v>
      </c>
      <c r="K58" s="15" t="s">
        <v>208</v>
      </c>
      <c r="L58" s="15"/>
      <c r="M58" s="15"/>
      <c r="N58" s="15"/>
      <c r="O58" s="15"/>
    </row>
    <row r="59" spans="1:15" ht="41.25" customHeight="1">
      <c r="A59" s="44" t="s">
        <v>202</v>
      </c>
      <c r="B59" s="25" t="s">
        <v>15</v>
      </c>
      <c r="C59" s="25" t="s">
        <v>44</v>
      </c>
      <c r="D59" s="45" t="s">
        <v>204</v>
      </c>
      <c r="E59" s="25" t="s">
        <v>13</v>
      </c>
      <c r="F59" s="24"/>
      <c r="G59" s="46">
        <f>G60+G61</f>
        <v>3094.3</v>
      </c>
      <c r="H59" s="46">
        <f>H60+H61</f>
        <v>2460</v>
      </c>
      <c r="I59" s="46">
        <f>I60+I61</f>
        <v>2360</v>
      </c>
      <c r="J59" s="19"/>
      <c r="K59" s="15" t="s">
        <v>211</v>
      </c>
      <c r="L59" s="15"/>
      <c r="M59" s="15"/>
      <c r="N59" s="15"/>
      <c r="O59" s="15"/>
    </row>
    <row r="60" spans="1:15" ht="41.25" customHeight="1">
      <c r="A60" s="24" t="s">
        <v>55</v>
      </c>
      <c r="B60" s="25" t="s">
        <v>15</v>
      </c>
      <c r="C60" s="25" t="s">
        <v>44</v>
      </c>
      <c r="D60" s="25" t="s">
        <v>204</v>
      </c>
      <c r="E60" s="25" t="s">
        <v>56</v>
      </c>
      <c r="F60" s="24" t="s">
        <v>21</v>
      </c>
      <c r="G60" s="22">
        <v>750.3</v>
      </c>
      <c r="H60" s="22">
        <v>0</v>
      </c>
      <c r="I60" s="22">
        <v>0</v>
      </c>
      <c r="J60" s="19"/>
      <c r="K60" s="15" t="s">
        <v>208</v>
      </c>
      <c r="L60" s="15"/>
      <c r="M60" s="15"/>
      <c r="N60" s="15"/>
      <c r="O60" s="15"/>
    </row>
    <row r="61" spans="1:15" ht="41.25" customHeight="1">
      <c r="A61" s="44" t="s">
        <v>21</v>
      </c>
      <c r="B61" s="47" t="s">
        <v>15</v>
      </c>
      <c r="C61" s="47" t="s">
        <v>44</v>
      </c>
      <c r="D61" s="45" t="s">
        <v>204</v>
      </c>
      <c r="E61" s="25" t="s">
        <v>22</v>
      </c>
      <c r="F61" s="24"/>
      <c r="G61" s="46">
        <f>434+1910</f>
        <v>2344</v>
      </c>
      <c r="H61" s="46">
        <f>550+1910</f>
        <v>2460</v>
      </c>
      <c r="I61" s="46">
        <f>550+1810</f>
        <v>2360</v>
      </c>
      <c r="J61" s="19"/>
      <c r="K61" s="15" t="s">
        <v>211</v>
      </c>
      <c r="L61" s="15"/>
      <c r="M61" s="15"/>
      <c r="N61" s="15"/>
      <c r="O61" s="15"/>
    </row>
    <row r="62" spans="1:15" ht="41.25" customHeight="1">
      <c r="A62" s="44" t="s">
        <v>203</v>
      </c>
      <c r="B62" s="25" t="s">
        <v>15</v>
      </c>
      <c r="C62" s="25" t="s">
        <v>44</v>
      </c>
      <c r="D62" s="45" t="s">
        <v>205</v>
      </c>
      <c r="E62" s="25" t="s">
        <v>13</v>
      </c>
      <c r="F62" s="24"/>
      <c r="G62" s="46">
        <f>G63+G64</f>
        <v>17355.4</v>
      </c>
      <c r="H62" s="46">
        <f>H63+H64</f>
        <v>15698.099999999999</v>
      </c>
      <c r="I62" s="46">
        <f>I63+I64</f>
        <v>16099.900000000001</v>
      </c>
      <c r="J62" s="19"/>
      <c r="K62" s="15" t="s">
        <v>211</v>
      </c>
      <c r="L62" s="15"/>
      <c r="M62" s="15"/>
      <c r="N62" s="15"/>
      <c r="O62" s="15"/>
    </row>
    <row r="63" spans="1:15" ht="41.25" customHeight="1">
      <c r="A63" s="24" t="s">
        <v>55</v>
      </c>
      <c r="B63" s="47" t="s">
        <v>15</v>
      </c>
      <c r="C63" s="47" t="s">
        <v>44</v>
      </c>
      <c r="D63" s="45" t="s">
        <v>205</v>
      </c>
      <c r="E63" s="25" t="s">
        <v>56</v>
      </c>
      <c r="F63" s="24"/>
      <c r="G63" s="46">
        <f>9632.6+600+2503.3</f>
        <v>12735.900000000001</v>
      </c>
      <c r="H63" s="46">
        <f>9234.5+1728.3</f>
        <v>10962.8</v>
      </c>
      <c r="I63" s="46">
        <f>9507+1857.6</f>
        <v>11364.6</v>
      </c>
      <c r="J63" s="19"/>
      <c r="K63" s="15" t="s">
        <v>208</v>
      </c>
      <c r="L63" s="15"/>
      <c r="M63" s="15"/>
      <c r="N63" s="15"/>
      <c r="O63" s="15"/>
    </row>
    <row r="64" spans="1:15" ht="41.25" customHeight="1">
      <c r="A64" s="44" t="s">
        <v>21</v>
      </c>
      <c r="B64" s="47" t="s">
        <v>15</v>
      </c>
      <c r="C64" s="47" t="s">
        <v>44</v>
      </c>
      <c r="D64" s="45" t="s">
        <v>205</v>
      </c>
      <c r="E64" s="25" t="s">
        <v>22</v>
      </c>
      <c r="F64" s="24"/>
      <c r="G64" s="46">
        <v>4619.5</v>
      </c>
      <c r="H64" s="46">
        <v>4735.3</v>
      </c>
      <c r="I64" s="46">
        <v>4735.3</v>
      </c>
      <c r="J64" s="19"/>
      <c r="K64" s="15" t="s">
        <v>206</v>
      </c>
      <c r="L64" s="15"/>
      <c r="M64" s="15"/>
      <c r="N64" s="15"/>
      <c r="O64" s="15"/>
    </row>
    <row r="65" spans="1:15" ht="41.25" customHeight="1" hidden="1">
      <c r="A65" s="24" t="s">
        <v>57</v>
      </c>
      <c r="B65" s="25" t="s">
        <v>15</v>
      </c>
      <c r="C65" s="25" t="s">
        <v>44</v>
      </c>
      <c r="D65" s="25" t="s">
        <v>58</v>
      </c>
      <c r="E65" s="25" t="s">
        <v>13</v>
      </c>
      <c r="F65" s="24" t="s">
        <v>57</v>
      </c>
      <c r="G65" s="22">
        <v>0</v>
      </c>
      <c r="H65" s="22">
        <v>0</v>
      </c>
      <c r="I65" s="22">
        <v>0</v>
      </c>
      <c r="J65" s="19" t="s">
        <v>57</v>
      </c>
      <c r="K65" s="15"/>
      <c r="L65" s="15"/>
      <c r="M65" s="15"/>
      <c r="N65" s="15"/>
      <c r="O65" s="15"/>
    </row>
    <row r="66" spans="1:15" ht="41.25" customHeight="1" hidden="1">
      <c r="A66" s="24" t="s">
        <v>57</v>
      </c>
      <c r="B66" s="25" t="s">
        <v>15</v>
      </c>
      <c r="C66" s="25" t="s">
        <v>44</v>
      </c>
      <c r="D66" s="25" t="s">
        <v>58</v>
      </c>
      <c r="E66" s="25" t="s">
        <v>59</v>
      </c>
      <c r="F66" s="24" t="s">
        <v>57</v>
      </c>
      <c r="G66" s="22">
        <v>0</v>
      </c>
      <c r="H66" s="22">
        <v>0</v>
      </c>
      <c r="I66" s="22">
        <v>0</v>
      </c>
      <c r="J66" s="19" t="s">
        <v>57</v>
      </c>
      <c r="K66" s="15"/>
      <c r="L66" s="15"/>
      <c r="M66" s="15"/>
      <c r="N66" s="15"/>
      <c r="O66" s="15"/>
    </row>
    <row r="67" spans="1:15" ht="41.25" customHeight="1" hidden="1">
      <c r="A67" s="34" t="s">
        <v>60</v>
      </c>
      <c r="B67" s="35" t="s">
        <v>30</v>
      </c>
      <c r="C67" s="35" t="s">
        <v>16</v>
      </c>
      <c r="D67" s="35" t="s">
        <v>13</v>
      </c>
      <c r="E67" s="35" t="s">
        <v>13</v>
      </c>
      <c r="F67" s="34" t="s">
        <v>60</v>
      </c>
      <c r="G67" s="22">
        <f aca="true" t="shared" si="0" ref="G67:I69">SUM(G68)</f>
        <v>0</v>
      </c>
      <c r="H67" s="22">
        <f t="shared" si="0"/>
        <v>0</v>
      </c>
      <c r="I67" s="22">
        <f t="shared" si="0"/>
        <v>0</v>
      </c>
      <c r="J67" s="13" t="s">
        <v>60</v>
      </c>
      <c r="K67" s="17"/>
      <c r="L67" s="17"/>
      <c r="M67" s="17"/>
      <c r="N67" s="17"/>
      <c r="O67" s="17"/>
    </row>
    <row r="68" spans="1:15" ht="41.25" customHeight="1" hidden="1">
      <c r="A68" s="24" t="s">
        <v>61</v>
      </c>
      <c r="B68" s="25" t="s">
        <v>30</v>
      </c>
      <c r="C68" s="25" t="s">
        <v>62</v>
      </c>
      <c r="D68" s="25" t="s">
        <v>13</v>
      </c>
      <c r="E68" s="25" t="s">
        <v>13</v>
      </c>
      <c r="F68" s="24" t="s">
        <v>61</v>
      </c>
      <c r="G68" s="22">
        <f t="shared" si="0"/>
        <v>0</v>
      </c>
      <c r="H68" s="22">
        <f t="shared" si="0"/>
        <v>0</v>
      </c>
      <c r="I68" s="22">
        <f t="shared" si="0"/>
        <v>0</v>
      </c>
      <c r="J68" s="19" t="s">
        <v>61</v>
      </c>
      <c r="K68" s="15"/>
      <c r="L68" s="15"/>
      <c r="M68" s="15"/>
      <c r="N68" s="15"/>
      <c r="O68" s="15"/>
    </row>
    <row r="69" spans="1:15" ht="41.25" customHeight="1" hidden="1">
      <c r="A69" s="24" t="s">
        <v>63</v>
      </c>
      <c r="B69" s="25" t="s">
        <v>30</v>
      </c>
      <c r="C69" s="25" t="s">
        <v>62</v>
      </c>
      <c r="D69" s="25" t="s">
        <v>64</v>
      </c>
      <c r="E69" s="25" t="s">
        <v>13</v>
      </c>
      <c r="F69" s="24" t="s">
        <v>63</v>
      </c>
      <c r="G69" s="22">
        <f t="shared" si="0"/>
        <v>0</v>
      </c>
      <c r="H69" s="22">
        <f t="shared" si="0"/>
        <v>0</v>
      </c>
      <c r="I69" s="22">
        <f t="shared" si="0"/>
        <v>0</v>
      </c>
      <c r="J69" s="19" t="s">
        <v>63</v>
      </c>
      <c r="K69" s="15"/>
      <c r="L69" s="15"/>
      <c r="M69" s="15"/>
      <c r="N69" s="15"/>
      <c r="O69" s="15"/>
    </row>
    <row r="70" spans="1:15" ht="41.25" customHeight="1" hidden="1">
      <c r="A70" s="24" t="s">
        <v>21</v>
      </c>
      <c r="B70" s="25" t="s">
        <v>30</v>
      </c>
      <c r="C70" s="25" t="s">
        <v>62</v>
      </c>
      <c r="D70" s="25" t="s">
        <v>64</v>
      </c>
      <c r="E70" s="25" t="s">
        <v>22</v>
      </c>
      <c r="F70" s="24" t="s">
        <v>21</v>
      </c>
      <c r="G70" s="22">
        <v>0</v>
      </c>
      <c r="H70" s="22">
        <v>0</v>
      </c>
      <c r="I70" s="22">
        <v>0</v>
      </c>
      <c r="J70" s="19" t="s">
        <v>21</v>
      </c>
      <c r="K70" s="15"/>
      <c r="L70" s="15"/>
      <c r="M70" s="15"/>
      <c r="N70" s="15"/>
      <c r="O70" s="15"/>
    </row>
    <row r="71" spans="1:15" ht="41.25" customHeight="1">
      <c r="A71" s="27" t="s">
        <v>65</v>
      </c>
      <c r="B71" s="28" t="s">
        <v>66</v>
      </c>
      <c r="C71" s="28" t="s">
        <v>16</v>
      </c>
      <c r="D71" s="28" t="s">
        <v>13</v>
      </c>
      <c r="E71" s="28" t="s">
        <v>13</v>
      </c>
      <c r="F71" s="27" t="s">
        <v>65</v>
      </c>
      <c r="G71" s="29">
        <f>G72+G79</f>
        <v>5035.2</v>
      </c>
      <c r="H71" s="29">
        <f>H72+H79</f>
        <v>5035.2</v>
      </c>
      <c r="I71" s="29">
        <f>I72+I79</f>
        <v>5094.2</v>
      </c>
      <c r="J71" s="13" t="s">
        <v>65</v>
      </c>
      <c r="K71" s="17"/>
      <c r="L71" s="17"/>
      <c r="M71" s="17"/>
      <c r="N71" s="17"/>
      <c r="O71" s="17"/>
    </row>
    <row r="72" spans="1:15" ht="41.25" customHeight="1" hidden="1">
      <c r="A72" s="24" t="s">
        <v>67</v>
      </c>
      <c r="B72" s="35" t="s">
        <v>66</v>
      </c>
      <c r="C72" s="35" t="s">
        <v>18</v>
      </c>
      <c r="D72" s="35" t="s">
        <v>13</v>
      </c>
      <c r="E72" s="35" t="s">
        <v>13</v>
      </c>
      <c r="F72" s="34" t="s">
        <v>67</v>
      </c>
      <c r="G72" s="23">
        <f>G73</f>
        <v>0</v>
      </c>
      <c r="H72" s="23">
        <f>SUM(H73+H75+H77)</f>
        <v>0</v>
      </c>
      <c r="I72" s="23">
        <f>SUM(I73+I75+I77)</f>
        <v>0</v>
      </c>
      <c r="J72" s="19" t="s">
        <v>67</v>
      </c>
      <c r="K72" s="15"/>
      <c r="L72" s="15"/>
      <c r="M72" s="15"/>
      <c r="N72" s="15"/>
      <c r="O72" s="15"/>
    </row>
    <row r="73" spans="1:15" ht="60" customHeight="1" hidden="1">
      <c r="A73" s="24" t="s">
        <v>68</v>
      </c>
      <c r="B73" s="25" t="s">
        <v>66</v>
      </c>
      <c r="C73" s="25" t="s">
        <v>18</v>
      </c>
      <c r="D73" s="25" t="s">
        <v>69</v>
      </c>
      <c r="E73" s="25" t="s">
        <v>13</v>
      </c>
      <c r="F73" s="24" t="s">
        <v>68</v>
      </c>
      <c r="G73" s="22">
        <f>SUM(G74+G76+G78)</f>
        <v>0</v>
      </c>
      <c r="H73" s="22">
        <f>SUM(H74)</f>
        <v>0</v>
      </c>
      <c r="I73" s="22">
        <f>SUM(I74)</f>
        <v>0</v>
      </c>
      <c r="J73" s="19" t="s">
        <v>68</v>
      </c>
      <c r="K73" s="15"/>
      <c r="L73" s="15"/>
      <c r="M73" s="15"/>
      <c r="N73" s="15"/>
      <c r="O73" s="15"/>
    </row>
    <row r="74" spans="1:15" ht="41.25" customHeight="1" hidden="1">
      <c r="A74" s="24" t="s">
        <v>70</v>
      </c>
      <c r="B74" s="25" t="s">
        <v>66</v>
      </c>
      <c r="C74" s="25" t="s">
        <v>18</v>
      </c>
      <c r="D74" s="25" t="s">
        <v>69</v>
      </c>
      <c r="E74" s="25" t="s">
        <v>71</v>
      </c>
      <c r="F74" s="24" t="s">
        <v>70</v>
      </c>
      <c r="G74" s="22">
        <v>0</v>
      </c>
      <c r="H74" s="22">
        <v>0</v>
      </c>
      <c r="I74" s="22">
        <v>0</v>
      </c>
      <c r="J74" s="19" t="s">
        <v>70</v>
      </c>
      <c r="K74" s="15"/>
      <c r="L74" s="15"/>
      <c r="M74" s="15"/>
      <c r="N74" s="15"/>
      <c r="O74" s="15"/>
    </row>
    <row r="75" spans="1:15" ht="41.25" customHeight="1" hidden="1">
      <c r="A75" s="24" t="s">
        <v>72</v>
      </c>
      <c r="B75" s="25" t="s">
        <v>66</v>
      </c>
      <c r="C75" s="25" t="s">
        <v>18</v>
      </c>
      <c r="D75" s="25" t="s">
        <v>73</v>
      </c>
      <c r="E75" s="25" t="s">
        <v>13</v>
      </c>
      <c r="F75" s="24" t="s">
        <v>72</v>
      </c>
      <c r="G75" s="22">
        <f>SUM(G76)</f>
        <v>0</v>
      </c>
      <c r="H75" s="22">
        <f>SUM(H76)</f>
        <v>0</v>
      </c>
      <c r="I75" s="22">
        <f>SUM(I76)</f>
        <v>0</v>
      </c>
      <c r="J75" s="19" t="s">
        <v>72</v>
      </c>
      <c r="K75" s="15"/>
      <c r="L75" s="15"/>
      <c r="M75" s="15"/>
      <c r="N75" s="15"/>
      <c r="O75" s="15"/>
    </row>
    <row r="76" spans="1:15" ht="41.25" customHeight="1" hidden="1">
      <c r="A76" s="24" t="s">
        <v>70</v>
      </c>
      <c r="B76" s="25" t="s">
        <v>66</v>
      </c>
      <c r="C76" s="25" t="s">
        <v>18</v>
      </c>
      <c r="D76" s="25" t="s">
        <v>73</v>
      </c>
      <c r="E76" s="25" t="s">
        <v>71</v>
      </c>
      <c r="F76" s="24" t="s">
        <v>70</v>
      </c>
      <c r="G76" s="22">
        <v>0</v>
      </c>
      <c r="H76" s="22">
        <v>0</v>
      </c>
      <c r="I76" s="22">
        <v>0</v>
      </c>
      <c r="J76" s="19" t="s">
        <v>70</v>
      </c>
      <c r="K76" s="15"/>
      <c r="L76" s="15"/>
      <c r="M76" s="15"/>
      <c r="N76" s="15"/>
      <c r="O76" s="15"/>
    </row>
    <row r="77" spans="1:15" ht="41.25" customHeight="1" hidden="1">
      <c r="A77" s="24" t="s">
        <v>74</v>
      </c>
      <c r="B77" s="25" t="s">
        <v>66</v>
      </c>
      <c r="C77" s="25" t="s">
        <v>18</v>
      </c>
      <c r="D77" s="25" t="s">
        <v>75</v>
      </c>
      <c r="E77" s="25" t="s">
        <v>13</v>
      </c>
      <c r="F77" s="24" t="s">
        <v>74</v>
      </c>
      <c r="G77" s="22">
        <f>SUM(G78)</f>
        <v>0</v>
      </c>
      <c r="H77" s="22">
        <f>SUM(H78)</f>
        <v>0</v>
      </c>
      <c r="I77" s="22">
        <f>SUM(I78)</f>
        <v>0</v>
      </c>
      <c r="J77" s="19" t="s">
        <v>74</v>
      </c>
      <c r="K77" s="15"/>
      <c r="L77" s="15"/>
      <c r="M77" s="15"/>
      <c r="N77" s="15"/>
      <c r="O77" s="15"/>
    </row>
    <row r="78" spans="1:15" ht="41.25" customHeight="1" hidden="1">
      <c r="A78" s="24" t="s">
        <v>70</v>
      </c>
      <c r="B78" s="25" t="s">
        <v>66</v>
      </c>
      <c r="C78" s="25" t="s">
        <v>18</v>
      </c>
      <c r="D78" s="25" t="s">
        <v>75</v>
      </c>
      <c r="E78" s="25" t="s">
        <v>71</v>
      </c>
      <c r="F78" s="24" t="s">
        <v>70</v>
      </c>
      <c r="G78" s="22">
        <v>0</v>
      </c>
      <c r="H78" s="22">
        <v>0</v>
      </c>
      <c r="I78" s="22">
        <v>0</v>
      </c>
      <c r="J78" s="19" t="s">
        <v>70</v>
      </c>
      <c r="K78" s="15"/>
      <c r="L78" s="15"/>
      <c r="M78" s="15"/>
      <c r="N78" s="15"/>
      <c r="O78" s="15"/>
    </row>
    <row r="79" spans="1:15" ht="41.25" customHeight="1">
      <c r="A79" s="24" t="s">
        <v>76</v>
      </c>
      <c r="B79" s="35" t="s">
        <v>66</v>
      </c>
      <c r="C79" s="35" t="s">
        <v>66</v>
      </c>
      <c r="D79" s="35" t="s">
        <v>13</v>
      </c>
      <c r="E79" s="35" t="s">
        <v>13</v>
      </c>
      <c r="F79" s="34" t="s">
        <v>76</v>
      </c>
      <c r="G79" s="23">
        <f>SUM(G80+G82)</f>
        <v>5035.2</v>
      </c>
      <c r="H79" s="23">
        <f>SUM(H80+H82)</f>
        <v>5035.2</v>
      </c>
      <c r="I79" s="23">
        <f>SUM(I80+I82)</f>
        <v>5094.2</v>
      </c>
      <c r="J79" s="20">
        <f>SUM(J80)</f>
        <v>0</v>
      </c>
      <c r="K79" s="15"/>
      <c r="L79" s="15"/>
      <c r="M79" s="15"/>
      <c r="N79" s="15"/>
      <c r="O79" s="15"/>
    </row>
    <row r="80" spans="1:15" ht="41.25" customHeight="1">
      <c r="A80" s="24" t="s">
        <v>53</v>
      </c>
      <c r="B80" s="25" t="s">
        <v>66</v>
      </c>
      <c r="C80" s="25" t="s">
        <v>66</v>
      </c>
      <c r="D80" s="25" t="s">
        <v>77</v>
      </c>
      <c r="E80" s="25" t="s">
        <v>13</v>
      </c>
      <c r="F80" s="24" t="s">
        <v>53</v>
      </c>
      <c r="G80" s="22">
        <f>SUM(G81)</f>
        <v>0</v>
      </c>
      <c r="H80" s="22">
        <f>SUM(H81)</f>
        <v>0</v>
      </c>
      <c r="I80" s="22">
        <f>SUM(I81)</f>
        <v>0</v>
      </c>
      <c r="J80" s="19" t="s">
        <v>53</v>
      </c>
      <c r="K80" s="15"/>
      <c r="L80" s="15"/>
      <c r="M80" s="15"/>
      <c r="N80" s="15"/>
      <c r="O80" s="15"/>
    </row>
    <row r="81" spans="1:15" ht="41.25" customHeight="1">
      <c r="A81" s="24" t="s">
        <v>55</v>
      </c>
      <c r="B81" s="25" t="s">
        <v>66</v>
      </c>
      <c r="C81" s="25" t="s">
        <v>66</v>
      </c>
      <c r="D81" s="25" t="s">
        <v>77</v>
      </c>
      <c r="E81" s="25" t="s">
        <v>56</v>
      </c>
      <c r="F81" s="24" t="s">
        <v>55</v>
      </c>
      <c r="G81" s="22">
        <v>0</v>
      </c>
      <c r="H81" s="22">
        <v>0</v>
      </c>
      <c r="I81" s="22">
        <v>0</v>
      </c>
      <c r="J81" s="19" t="s">
        <v>55</v>
      </c>
      <c r="K81" s="15"/>
      <c r="L81" s="15"/>
      <c r="M81" s="15"/>
      <c r="N81" s="15"/>
      <c r="O81" s="15"/>
    </row>
    <row r="82" spans="1:15" ht="41.25" customHeight="1">
      <c r="A82" s="42" t="s">
        <v>207</v>
      </c>
      <c r="B82" s="25" t="s">
        <v>66</v>
      </c>
      <c r="C82" s="25" t="s">
        <v>66</v>
      </c>
      <c r="D82" s="25" t="s">
        <v>205</v>
      </c>
      <c r="E82" s="25" t="s">
        <v>13</v>
      </c>
      <c r="F82" s="24" t="s">
        <v>53</v>
      </c>
      <c r="G82" s="22">
        <f>G83</f>
        <v>5035.2</v>
      </c>
      <c r="H82" s="22">
        <f>H83</f>
        <v>5035.2</v>
      </c>
      <c r="I82" s="22">
        <f>I83</f>
        <v>5094.2</v>
      </c>
      <c r="J82" s="19"/>
      <c r="K82" s="15" t="s">
        <v>208</v>
      </c>
      <c r="L82" s="15"/>
      <c r="M82" s="15"/>
      <c r="N82" s="15"/>
      <c r="O82" s="15"/>
    </row>
    <row r="83" spans="1:15" ht="41.25" customHeight="1">
      <c r="A83" s="24" t="s">
        <v>55</v>
      </c>
      <c r="B83" s="25" t="s">
        <v>66</v>
      </c>
      <c r="C83" s="25" t="s">
        <v>66</v>
      </c>
      <c r="D83" s="25" t="s">
        <v>205</v>
      </c>
      <c r="E83" s="25" t="s">
        <v>56</v>
      </c>
      <c r="F83" s="24" t="s">
        <v>55</v>
      </c>
      <c r="G83" s="22">
        <v>5035.2</v>
      </c>
      <c r="H83" s="22">
        <v>5035.2</v>
      </c>
      <c r="I83" s="22">
        <v>5094.2</v>
      </c>
      <c r="J83" s="19"/>
      <c r="K83" s="15" t="s">
        <v>208</v>
      </c>
      <c r="L83" s="15"/>
      <c r="M83" s="15"/>
      <c r="N83" s="15"/>
      <c r="O83" s="15"/>
    </row>
    <row r="84" spans="1:15" ht="41.25" customHeight="1">
      <c r="A84" s="27" t="s">
        <v>78</v>
      </c>
      <c r="B84" s="28" t="s">
        <v>34</v>
      </c>
      <c r="C84" s="28" t="s">
        <v>16</v>
      </c>
      <c r="D84" s="28" t="s">
        <v>13</v>
      </c>
      <c r="E84" s="28" t="s">
        <v>13</v>
      </c>
      <c r="F84" s="27" t="s">
        <v>78</v>
      </c>
      <c r="G84" s="29">
        <f>G87</f>
        <v>3254.8</v>
      </c>
      <c r="H84" s="29">
        <f>H87</f>
        <v>3605.2</v>
      </c>
      <c r="I84" s="29">
        <f>I87</f>
        <v>3312.5</v>
      </c>
      <c r="J84" s="13" t="s">
        <v>78</v>
      </c>
      <c r="K84" s="15" t="s">
        <v>208</v>
      </c>
      <c r="L84" s="17"/>
      <c r="M84" s="17"/>
      <c r="N84" s="17"/>
      <c r="O84" s="17"/>
    </row>
    <row r="85" spans="1:15" ht="41.25" customHeight="1">
      <c r="A85" s="24" t="s">
        <v>79</v>
      </c>
      <c r="B85" s="25" t="s">
        <v>34</v>
      </c>
      <c r="C85" s="25" t="s">
        <v>24</v>
      </c>
      <c r="D85" s="25" t="s">
        <v>13</v>
      </c>
      <c r="E85" s="25" t="s">
        <v>13</v>
      </c>
      <c r="F85" s="24" t="s">
        <v>79</v>
      </c>
      <c r="G85" s="22">
        <v>3254.8</v>
      </c>
      <c r="H85" s="22">
        <v>3605.2</v>
      </c>
      <c r="I85" s="22">
        <v>3312.5</v>
      </c>
      <c r="J85" s="19" t="s">
        <v>79</v>
      </c>
      <c r="K85" s="15" t="s">
        <v>208</v>
      </c>
      <c r="L85" s="15"/>
      <c r="M85" s="15"/>
      <c r="N85" s="15"/>
      <c r="O85" s="15"/>
    </row>
    <row r="86" spans="1:15" ht="50.25" customHeight="1">
      <c r="A86" s="42" t="s">
        <v>212</v>
      </c>
      <c r="B86" s="25" t="s">
        <v>34</v>
      </c>
      <c r="C86" s="25" t="s">
        <v>24</v>
      </c>
      <c r="D86" s="25" t="s">
        <v>237</v>
      </c>
      <c r="E86" s="25" t="s">
        <v>13</v>
      </c>
      <c r="F86" s="24" t="s">
        <v>53</v>
      </c>
      <c r="G86" s="22">
        <v>3254.8</v>
      </c>
      <c r="H86" s="22">
        <v>3605.2</v>
      </c>
      <c r="I86" s="22">
        <v>3312.5</v>
      </c>
      <c r="J86" s="19" t="s">
        <v>53</v>
      </c>
      <c r="K86" s="15" t="s">
        <v>208</v>
      </c>
      <c r="L86" s="15"/>
      <c r="M86" s="15"/>
      <c r="N86" s="15"/>
      <c r="O86" s="15"/>
    </row>
    <row r="87" spans="1:15" ht="41.25" customHeight="1">
      <c r="A87" s="24" t="s">
        <v>55</v>
      </c>
      <c r="B87" s="25" t="s">
        <v>34</v>
      </c>
      <c r="C87" s="25" t="s">
        <v>24</v>
      </c>
      <c r="D87" s="25" t="s">
        <v>237</v>
      </c>
      <c r="E87" s="25" t="s">
        <v>56</v>
      </c>
      <c r="F87" s="24" t="s">
        <v>55</v>
      </c>
      <c r="G87" s="22">
        <v>3254.8</v>
      </c>
      <c r="H87" s="22">
        <v>3605.2</v>
      </c>
      <c r="I87" s="22">
        <v>3312.5</v>
      </c>
      <c r="J87" s="19" t="s">
        <v>55</v>
      </c>
      <c r="K87" s="15" t="s">
        <v>208</v>
      </c>
      <c r="L87" s="15"/>
      <c r="M87" s="15"/>
      <c r="N87" s="15"/>
      <c r="O87" s="15"/>
    </row>
    <row r="88" spans="1:15" ht="41.25" customHeight="1">
      <c r="A88" s="27" t="s">
        <v>81</v>
      </c>
      <c r="B88" s="28" t="s">
        <v>82</v>
      </c>
      <c r="C88" s="28" t="s">
        <v>16</v>
      </c>
      <c r="D88" s="28" t="s">
        <v>13</v>
      </c>
      <c r="E88" s="28" t="s">
        <v>13</v>
      </c>
      <c r="F88" s="27" t="s">
        <v>81</v>
      </c>
      <c r="G88" s="29">
        <f>SUM(G89+G96+G111+G114+G118)</f>
        <v>200248.5</v>
      </c>
      <c r="H88" s="29">
        <f>SUM(H89+H96+H111+H114+H118)</f>
        <v>197325.30000000002</v>
      </c>
      <c r="I88" s="29">
        <f>SUM(I89+I96+I111+I114+I118)</f>
        <v>192304.10000000003</v>
      </c>
      <c r="J88" s="13" t="s">
        <v>81</v>
      </c>
      <c r="K88" s="17"/>
      <c r="L88" s="17"/>
      <c r="M88" s="17"/>
      <c r="N88" s="17"/>
      <c r="O88" s="17"/>
    </row>
    <row r="89" spans="1:15" ht="41.25" customHeight="1">
      <c r="A89" s="24" t="s">
        <v>83</v>
      </c>
      <c r="B89" s="35" t="s">
        <v>82</v>
      </c>
      <c r="C89" s="35" t="s">
        <v>15</v>
      </c>
      <c r="D89" s="35" t="s">
        <v>13</v>
      </c>
      <c r="E89" s="35" t="s">
        <v>13</v>
      </c>
      <c r="F89" s="34" t="s">
        <v>83</v>
      </c>
      <c r="G89" s="23">
        <f>SUM(G91+G93+G95)</f>
        <v>93818.02</v>
      </c>
      <c r="H89" s="23">
        <f>SUM(H91+H93+H95)</f>
        <v>90468</v>
      </c>
      <c r="I89" s="23">
        <f>SUM(I91+I93+I95)</f>
        <v>86768</v>
      </c>
      <c r="J89" s="19" t="s">
        <v>83</v>
      </c>
      <c r="K89" s="15"/>
      <c r="L89" s="15"/>
      <c r="M89" s="15"/>
      <c r="N89" s="15"/>
      <c r="O89" s="15"/>
    </row>
    <row r="90" spans="1:15" ht="41.25" customHeight="1" hidden="1">
      <c r="A90" s="24" t="s">
        <v>53</v>
      </c>
      <c r="B90" s="25" t="s">
        <v>82</v>
      </c>
      <c r="C90" s="25" t="s">
        <v>15</v>
      </c>
      <c r="D90" s="25" t="s">
        <v>84</v>
      </c>
      <c r="E90" s="25" t="s">
        <v>13</v>
      </c>
      <c r="F90" s="24" t="s">
        <v>53</v>
      </c>
      <c r="G90" s="22">
        <v>0</v>
      </c>
      <c r="H90" s="22">
        <v>0</v>
      </c>
      <c r="I90" s="22">
        <v>0</v>
      </c>
      <c r="J90" s="19" t="s">
        <v>53</v>
      </c>
      <c r="K90" s="15"/>
      <c r="L90" s="15"/>
      <c r="M90" s="15"/>
      <c r="N90" s="15"/>
      <c r="O90" s="15"/>
    </row>
    <row r="91" spans="1:15" ht="41.25" customHeight="1" hidden="1">
      <c r="A91" s="24" t="s">
        <v>55</v>
      </c>
      <c r="B91" s="25" t="s">
        <v>82</v>
      </c>
      <c r="C91" s="25" t="s">
        <v>15</v>
      </c>
      <c r="D91" s="25" t="s">
        <v>84</v>
      </c>
      <c r="E91" s="25" t="s">
        <v>56</v>
      </c>
      <c r="F91" s="24" t="s">
        <v>55</v>
      </c>
      <c r="G91" s="22">
        <v>0</v>
      </c>
      <c r="H91" s="22">
        <v>0</v>
      </c>
      <c r="I91" s="22">
        <v>0</v>
      </c>
      <c r="J91" s="19" t="s">
        <v>55</v>
      </c>
      <c r="K91" s="15"/>
      <c r="L91" s="15"/>
      <c r="M91" s="15"/>
      <c r="N91" s="15"/>
      <c r="O91" s="15"/>
    </row>
    <row r="92" spans="1:15" ht="41.25" customHeight="1">
      <c r="A92" s="42" t="s">
        <v>213</v>
      </c>
      <c r="B92" s="25" t="s">
        <v>82</v>
      </c>
      <c r="C92" s="25" t="s">
        <v>15</v>
      </c>
      <c r="D92" s="25" t="s">
        <v>214</v>
      </c>
      <c r="E92" s="25" t="s">
        <v>13</v>
      </c>
      <c r="F92" s="24" t="s">
        <v>53</v>
      </c>
      <c r="G92" s="22">
        <v>7050</v>
      </c>
      <c r="H92" s="22">
        <v>3700</v>
      </c>
      <c r="I92" s="22">
        <f>I93</f>
        <v>0</v>
      </c>
      <c r="J92" s="19"/>
      <c r="K92" s="15" t="s">
        <v>208</v>
      </c>
      <c r="L92" s="15"/>
      <c r="M92" s="15"/>
      <c r="N92" s="15"/>
      <c r="O92" s="15"/>
    </row>
    <row r="93" spans="1:15" ht="41.25" customHeight="1">
      <c r="A93" s="24" t="s">
        <v>55</v>
      </c>
      <c r="B93" s="25" t="s">
        <v>82</v>
      </c>
      <c r="C93" s="25" t="s">
        <v>15</v>
      </c>
      <c r="D93" s="25" t="s">
        <v>214</v>
      </c>
      <c r="E93" s="25" t="s">
        <v>56</v>
      </c>
      <c r="F93" s="24" t="s">
        <v>55</v>
      </c>
      <c r="G93" s="22">
        <v>7050</v>
      </c>
      <c r="H93" s="22">
        <v>3700</v>
      </c>
      <c r="I93" s="22"/>
      <c r="J93" s="19"/>
      <c r="K93" s="15" t="s">
        <v>208</v>
      </c>
      <c r="L93" s="15"/>
      <c r="M93" s="15"/>
      <c r="N93" s="15"/>
      <c r="O93" s="15"/>
    </row>
    <row r="94" spans="1:15" ht="41.25" customHeight="1">
      <c r="A94" s="24" t="s">
        <v>243</v>
      </c>
      <c r="B94" s="25" t="s">
        <v>82</v>
      </c>
      <c r="C94" s="25" t="s">
        <v>15</v>
      </c>
      <c r="D94" s="25" t="s">
        <v>236</v>
      </c>
      <c r="E94" s="25"/>
      <c r="F94" s="24"/>
      <c r="G94" s="22">
        <v>86768.02</v>
      </c>
      <c r="H94" s="22">
        <v>86768</v>
      </c>
      <c r="I94" s="22">
        <v>86768</v>
      </c>
      <c r="J94" s="19"/>
      <c r="K94" s="15" t="s">
        <v>239</v>
      </c>
      <c r="L94" s="15"/>
      <c r="M94" s="15"/>
      <c r="N94" s="15"/>
      <c r="O94" s="15"/>
    </row>
    <row r="95" spans="1:15" ht="41.25" customHeight="1">
      <c r="A95" s="24" t="s">
        <v>55</v>
      </c>
      <c r="B95" s="25" t="s">
        <v>82</v>
      </c>
      <c r="C95" s="25" t="s">
        <v>15</v>
      </c>
      <c r="D95" s="25" t="s">
        <v>236</v>
      </c>
      <c r="E95" s="25" t="s">
        <v>56</v>
      </c>
      <c r="F95" s="24"/>
      <c r="G95" s="22">
        <v>86768.02</v>
      </c>
      <c r="H95" s="22">
        <v>86768</v>
      </c>
      <c r="I95" s="22">
        <v>86768</v>
      </c>
      <c r="J95" s="19"/>
      <c r="K95" s="15" t="s">
        <v>239</v>
      </c>
      <c r="L95" s="15"/>
      <c r="M95" s="15"/>
      <c r="N95" s="15"/>
      <c r="O95" s="15"/>
    </row>
    <row r="96" spans="1:15" ht="41.25" customHeight="1">
      <c r="A96" s="24" t="s">
        <v>85</v>
      </c>
      <c r="B96" s="35" t="s">
        <v>82</v>
      </c>
      <c r="C96" s="35" t="s">
        <v>18</v>
      </c>
      <c r="D96" s="35" t="s">
        <v>13</v>
      </c>
      <c r="E96" s="35" t="s">
        <v>13</v>
      </c>
      <c r="F96" s="34" t="s">
        <v>85</v>
      </c>
      <c r="G96" s="23">
        <f>SUM(G106+G108+G110)</f>
        <v>83181.85</v>
      </c>
      <c r="H96" s="23">
        <f>SUM(H105+H107+H109)</f>
        <v>81066.20000000001</v>
      </c>
      <c r="I96" s="23">
        <f>SUM(I105+I107+I109)</f>
        <v>81131.70000000001</v>
      </c>
      <c r="J96" s="18">
        <f>SUM(J106+J108+J110)</f>
        <v>0</v>
      </c>
      <c r="K96" s="15"/>
      <c r="L96" s="15"/>
      <c r="M96" s="15"/>
      <c r="N96" s="15"/>
      <c r="O96" s="15"/>
    </row>
    <row r="97" spans="1:15" ht="41.25" customHeight="1" hidden="1">
      <c r="A97" s="24" t="s">
        <v>53</v>
      </c>
      <c r="B97" s="25" t="s">
        <v>82</v>
      </c>
      <c r="C97" s="25" t="s">
        <v>18</v>
      </c>
      <c r="D97" s="25" t="s">
        <v>86</v>
      </c>
      <c r="E97" s="25" t="s">
        <v>13</v>
      </c>
      <c r="F97" s="24" t="s">
        <v>53</v>
      </c>
      <c r="G97" s="22">
        <v>0</v>
      </c>
      <c r="H97" s="22">
        <v>0</v>
      </c>
      <c r="I97" s="22">
        <v>0</v>
      </c>
      <c r="J97" s="19" t="s">
        <v>53</v>
      </c>
      <c r="K97" s="15"/>
      <c r="L97" s="15"/>
      <c r="M97" s="15"/>
      <c r="N97" s="15"/>
      <c r="O97" s="15"/>
    </row>
    <row r="98" spans="1:15" ht="41.25" customHeight="1" hidden="1">
      <c r="A98" s="24" t="s">
        <v>55</v>
      </c>
      <c r="B98" s="25" t="s">
        <v>82</v>
      </c>
      <c r="C98" s="25" t="s">
        <v>18</v>
      </c>
      <c r="D98" s="25" t="s">
        <v>86</v>
      </c>
      <c r="E98" s="25" t="s">
        <v>56</v>
      </c>
      <c r="F98" s="24" t="s">
        <v>55</v>
      </c>
      <c r="G98" s="22">
        <v>0</v>
      </c>
      <c r="H98" s="22">
        <v>0</v>
      </c>
      <c r="I98" s="22">
        <v>0</v>
      </c>
      <c r="J98" s="19" t="s">
        <v>55</v>
      </c>
      <c r="K98" s="15"/>
      <c r="L98" s="15"/>
      <c r="M98" s="15"/>
      <c r="N98" s="15"/>
      <c r="O98" s="15"/>
    </row>
    <row r="99" spans="1:15" ht="41.25" customHeight="1" hidden="1">
      <c r="A99" s="24" t="s">
        <v>53</v>
      </c>
      <c r="B99" s="25" t="s">
        <v>82</v>
      </c>
      <c r="C99" s="25" t="s">
        <v>18</v>
      </c>
      <c r="D99" s="25" t="s">
        <v>87</v>
      </c>
      <c r="E99" s="25" t="s">
        <v>13</v>
      </c>
      <c r="F99" s="24" t="s">
        <v>53</v>
      </c>
      <c r="G99" s="22">
        <v>0</v>
      </c>
      <c r="H99" s="22">
        <v>0</v>
      </c>
      <c r="I99" s="22">
        <v>0</v>
      </c>
      <c r="J99" s="19" t="s">
        <v>53</v>
      </c>
      <c r="K99" s="15"/>
      <c r="L99" s="15"/>
      <c r="M99" s="15"/>
      <c r="N99" s="15"/>
      <c r="O99" s="15"/>
    </row>
    <row r="100" spans="1:15" ht="41.25" customHeight="1" hidden="1">
      <c r="A100" s="24" t="s">
        <v>55</v>
      </c>
      <c r="B100" s="25" t="s">
        <v>82</v>
      </c>
      <c r="C100" s="25" t="s">
        <v>18</v>
      </c>
      <c r="D100" s="25" t="s">
        <v>87</v>
      </c>
      <c r="E100" s="25" t="s">
        <v>56</v>
      </c>
      <c r="F100" s="24" t="s">
        <v>55</v>
      </c>
      <c r="G100" s="22">
        <v>0</v>
      </c>
      <c r="H100" s="22">
        <v>0</v>
      </c>
      <c r="I100" s="22">
        <v>0</v>
      </c>
      <c r="J100" s="19" t="s">
        <v>55</v>
      </c>
      <c r="K100" s="15"/>
      <c r="L100" s="15"/>
      <c r="M100" s="15"/>
      <c r="N100" s="15"/>
      <c r="O100" s="15"/>
    </row>
    <row r="101" spans="1:15" ht="41.25" customHeight="1" hidden="1">
      <c r="A101" s="24" t="s">
        <v>88</v>
      </c>
      <c r="B101" s="25" t="s">
        <v>82</v>
      </c>
      <c r="C101" s="25" t="s">
        <v>18</v>
      </c>
      <c r="D101" s="25" t="s">
        <v>89</v>
      </c>
      <c r="E101" s="25" t="s">
        <v>13</v>
      </c>
      <c r="F101" s="24" t="s">
        <v>88</v>
      </c>
      <c r="G101" s="22">
        <v>0</v>
      </c>
      <c r="H101" s="22">
        <v>0</v>
      </c>
      <c r="I101" s="22">
        <v>0</v>
      </c>
      <c r="J101" s="19" t="s">
        <v>88</v>
      </c>
      <c r="K101" s="15"/>
      <c r="L101" s="15"/>
      <c r="M101" s="15"/>
      <c r="N101" s="15"/>
      <c r="O101" s="15"/>
    </row>
    <row r="102" spans="1:15" ht="41.25" customHeight="1" hidden="1">
      <c r="A102" s="24" t="s">
        <v>90</v>
      </c>
      <c r="B102" s="25" t="s">
        <v>82</v>
      </c>
      <c r="C102" s="25" t="s">
        <v>18</v>
      </c>
      <c r="D102" s="25" t="s">
        <v>89</v>
      </c>
      <c r="E102" s="25" t="s">
        <v>91</v>
      </c>
      <c r="F102" s="24" t="s">
        <v>90</v>
      </c>
      <c r="G102" s="22">
        <v>0</v>
      </c>
      <c r="H102" s="22">
        <v>0</v>
      </c>
      <c r="I102" s="22">
        <v>0</v>
      </c>
      <c r="J102" s="19" t="s">
        <v>90</v>
      </c>
      <c r="K102" s="15"/>
      <c r="L102" s="15"/>
      <c r="M102" s="15"/>
      <c r="N102" s="15"/>
      <c r="O102" s="15"/>
    </row>
    <row r="103" spans="1:15" ht="41.25" customHeight="1" hidden="1">
      <c r="A103" s="24" t="s">
        <v>92</v>
      </c>
      <c r="B103" s="25" t="s">
        <v>82</v>
      </c>
      <c r="C103" s="25" t="s">
        <v>18</v>
      </c>
      <c r="D103" s="25" t="s">
        <v>93</v>
      </c>
      <c r="E103" s="25" t="s">
        <v>13</v>
      </c>
      <c r="F103" s="24" t="s">
        <v>92</v>
      </c>
      <c r="G103" s="22">
        <v>0</v>
      </c>
      <c r="H103" s="22">
        <v>0</v>
      </c>
      <c r="I103" s="22">
        <v>0</v>
      </c>
      <c r="J103" s="19" t="s">
        <v>92</v>
      </c>
      <c r="K103" s="15"/>
      <c r="L103" s="15"/>
      <c r="M103" s="15"/>
      <c r="N103" s="15"/>
      <c r="O103" s="15"/>
    </row>
    <row r="104" spans="1:15" ht="41.25" customHeight="1" hidden="1">
      <c r="A104" s="24" t="s">
        <v>55</v>
      </c>
      <c r="B104" s="25" t="s">
        <v>82</v>
      </c>
      <c r="C104" s="25" t="s">
        <v>18</v>
      </c>
      <c r="D104" s="25" t="s">
        <v>93</v>
      </c>
      <c r="E104" s="25" t="s">
        <v>56</v>
      </c>
      <c r="F104" s="24" t="s">
        <v>55</v>
      </c>
      <c r="G104" s="22">
        <v>0</v>
      </c>
      <c r="H104" s="22">
        <v>0</v>
      </c>
      <c r="I104" s="22">
        <v>0</v>
      </c>
      <c r="J104" s="19" t="s">
        <v>55</v>
      </c>
      <c r="K104" s="15"/>
      <c r="L104" s="15"/>
      <c r="M104" s="15"/>
      <c r="N104" s="15"/>
      <c r="O104" s="15"/>
    </row>
    <row r="105" spans="1:15" ht="45" customHeight="1">
      <c r="A105" s="42" t="s">
        <v>213</v>
      </c>
      <c r="B105" s="25" t="s">
        <v>82</v>
      </c>
      <c r="C105" s="25" t="s">
        <v>18</v>
      </c>
      <c r="D105" s="25" t="s">
        <v>214</v>
      </c>
      <c r="E105" s="25" t="s">
        <v>13</v>
      </c>
      <c r="F105" s="24" t="s">
        <v>53</v>
      </c>
      <c r="G105" s="22">
        <v>1300</v>
      </c>
      <c r="H105" s="22">
        <v>0</v>
      </c>
      <c r="I105" s="22">
        <v>0</v>
      </c>
      <c r="J105" s="19"/>
      <c r="K105" s="15" t="s">
        <v>208</v>
      </c>
      <c r="L105" s="15"/>
      <c r="M105" s="15"/>
      <c r="N105" s="15"/>
      <c r="O105" s="15"/>
    </row>
    <row r="106" spans="1:15" ht="41.25" customHeight="1">
      <c r="A106" s="24" t="s">
        <v>55</v>
      </c>
      <c r="B106" s="25" t="s">
        <v>82</v>
      </c>
      <c r="C106" s="25" t="s">
        <v>18</v>
      </c>
      <c r="D106" s="25" t="s">
        <v>214</v>
      </c>
      <c r="E106" s="25" t="s">
        <v>56</v>
      </c>
      <c r="F106" s="24" t="s">
        <v>55</v>
      </c>
      <c r="G106" s="22">
        <v>1300</v>
      </c>
      <c r="H106" s="22">
        <v>0</v>
      </c>
      <c r="I106" s="22">
        <v>0</v>
      </c>
      <c r="J106" s="19"/>
      <c r="K106" s="15" t="s">
        <v>208</v>
      </c>
      <c r="L106" s="15"/>
      <c r="M106" s="15"/>
      <c r="N106" s="15"/>
      <c r="O106" s="15"/>
    </row>
    <row r="107" spans="1:15" ht="41.25" customHeight="1">
      <c r="A107" s="24" t="s">
        <v>243</v>
      </c>
      <c r="B107" s="25" t="s">
        <v>82</v>
      </c>
      <c r="C107" s="25" t="s">
        <v>18</v>
      </c>
      <c r="D107" s="25" t="s">
        <v>236</v>
      </c>
      <c r="E107" s="25"/>
      <c r="F107" s="24"/>
      <c r="G107" s="22">
        <v>62719.55</v>
      </c>
      <c r="H107" s="22">
        <v>61338.8</v>
      </c>
      <c r="I107" s="22">
        <v>61338.8</v>
      </c>
      <c r="J107" s="19"/>
      <c r="K107" s="15" t="s">
        <v>239</v>
      </c>
      <c r="L107" s="15"/>
      <c r="M107" s="15"/>
      <c r="N107" s="15"/>
      <c r="O107" s="15"/>
    </row>
    <row r="108" spans="1:15" ht="41.25" customHeight="1">
      <c r="A108" s="24" t="s">
        <v>55</v>
      </c>
      <c r="B108" s="25" t="s">
        <v>82</v>
      </c>
      <c r="C108" s="25" t="s">
        <v>18</v>
      </c>
      <c r="D108" s="25" t="s">
        <v>236</v>
      </c>
      <c r="E108" s="25" t="s">
        <v>56</v>
      </c>
      <c r="F108" s="24"/>
      <c r="G108" s="22">
        <v>62719.55</v>
      </c>
      <c r="H108" s="22">
        <v>61338.8</v>
      </c>
      <c r="I108" s="22">
        <v>61338.8</v>
      </c>
      <c r="J108" s="19"/>
      <c r="K108" s="15" t="s">
        <v>239</v>
      </c>
      <c r="L108" s="15"/>
      <c r="M108" s="15"/>
      <c r="N108" s="30">
        <f>H108+H110</f>
        <v>81066.20000000001</v>
      </c>
      <c r="O108" s="15"/>
    </row>
    <row r="109" spans="1:15" ht="51" customHeight="1">
      <c r="A109" s="24" t="s">
        <v>225</v>
      </c>
      <c r="B109" s="25" t="s">
        <v>82</v>
      </c>
      <c r="C109" s="25" t="s">
        <v>18</v>
      </c>
      <c r="D109" s="25" t="s">
        <v>217</v>
      </c>
      <c r="E109" s="25"/>
      <c r="F109" s="24"/>
      <c r="G109" s="22">
        <f>G110</f>
        <v>19162.3</v>
      </c>
      <c r="H109" s="22">
        <f>H110</f>
        <v>19727.4</v>
      </c>
      <c r="I109" s="22">
        <f>I110</f>
        <v>19792.9</v>
      </c>
      <c r="J109" s="19"/>
      <c r="K109" s="15" t="s">
        <v>227</v>
      </c>
      <c r="L109" s="15"/>
      <c r="M109" s="15"/>
      <c r="N109" s="15"/>
      <c r="O109" s="15"/>
    </row>
    <row r="110" spans="1:15" ht="41.25" customHeight="1">
      <c r="A110" s="24" t="s">
        <v>55</v>
      </c>
      <c r="B110" s="25" t="s">
        <v>82</v>
      </c>
      <c r="C110" s="25" t="s">
        <v>18</v>
      </c>
      <c r="D110" s="25" t="s">
        <v>217</v>
      </c>
      <c r="E110" s="25" t="s">
        <v>56</v>
      </c>
      <c r="F110" s="24"/>
      <c r="G110" s="22">
        <v>19162.3</v>
      </c>
      <c r="H110" s="22">
        <v>19727.4</v>
      </c>
      <c r="I110" s="22">
        <v>19792.9</v>
      </c>
      <c r="J110" s="19"/>
      <c r="K110" s="15" t="s">
        <v>227</v>
      </c>
      <c r="L110" s="15"/>
      <c r="M110" s="15"/>
      <c r="N110" s="15"/>
      <c r="O110" s="15"/>
    </row>
    <row r="111" spans="1:15" ht="41.25" customHeight="1">
      <c r="A111" s="34" t="s">
        <v>215</v>
      </c>
      <c r="B111" s="35" t="s">
        <v>82</v>
      </c>
      <c r="C111" s="35" t="s">
        <v>66</v>
      </c>
      <c r="D111" s="35"/>
      <c r="E111" s="35"/>
      <c r="F111" s="34"/>
      <c r="G111" s="23">
        <v>100</v>
      </c>
      <c r="H111" s="23">
        <v>50</v>
      </c>
      <c r="I111" s="23">
        <v>50</v>
      </c>
      <c r="J111" s="19"/>
      <c r="K111" s="15" t="s">
        <v>208</v>
      </c>
      <c r="L111" s="15"/>
      <c r="M111" s="15"/>
      <c r="N111" s="15"/>
      <c r="O111" s="15"/>
    </row>
    <row r="112" spans="1:15" ht="41.25" customHeight="1">
      <c r="A112" s="42" t="s">
        <v>207</v>
      </c>
      <c r="B112" s="25" t="s">
        <v>82</v>
      </c>
      <c r="C112" s="25" t="s">
        <v>66</v>
      </c>
      <c r="D112" s="25" t="s">
        <v>205</v>
      </c>
      <c r="E112" s="25"/>
      <c r="F112" s="24"/>
      <c r="G112" s="22">
        <v>100</v>
      </c>
      <c r="H112" s="22">
        <v>50</v>
      </c>
      <c r="I112" s="22">
        <v>50</v>
      </c>
      <c r="J112" s="19"/>
      <c r="K112" s="15" t="s">
        <v>208</v>
      </c>
      <c r="L112" s="15"/>
      <c r="M112" s="15"/>
      <c r="N112" s="15"/>
      <c r="O112" s="15"/>
    </row>
    <row r="113" spans="1:15" ht="41.25" customHeight="1">
      <c r="A113" s="24" t="s">
        <v>21</v>
      </c>
      <c r="B113" s="25" t="s">
        <v>82</v>
      </c>
      <c r="C113" s="25" t="s">
        <v>66</v>
      </c>
      <c r="D113" s="25" t="s">
        <v>205</v>
      </c>
      <c r="E113" s="25" t="s">
        <v>22</v>
      </c>
      <c r="F113" s="24"/>
      <c r="G113" s="22">
        <v>100</v>
      </c>
      <c r="H113" s="22">
        <v>50</v>
      </c>
      <c r="I113" s="22">
        <v>50</v>
      </c>
      <c r="J113" s="19"/>
      <c r="K113" s="15" t="s">
        <v>208</v>
      </c>
      <c r="L113" s="15"/>
      <c r="M113" s="15"/>
      <c r="N113" s="15"/>
      <c r="O113" s="15"/>
    </row>
    <row r="114" spans="1:15" ht="41.25" customHeight="1">
      <c r="A114" s="34" t="s">
        <v>94</v>
      </c>
      <c r="B114" s="35" t="s">
        <v>82</v>
      </c>
      <c r="C114" s="35" t="s">
        <v>82</v>
      </c>
      <c r="D114" s="35" t="s">
        <v>13</v>
      </c>
      <c r="E114" s="35" t="s">
        <v>13</v>
      </c>
      <c r="F114" s="34" t="s">
        <v>94</v>
      </c>
      <c r="G114" s="23">
        <f>SUM(G115)</f>
        <v>9218.9</v>
      </c>
      <c r="H114" s="23">
        <f>SUM(H115)</f>
        <v>9292.9</v>
      </c>
      <c r="I114" s="23">
        <f>SUM(I115)</f>
        <v>9314.7</v>
      </c>
      <c r="J114" s="19" t="s">
        <v>94</v>
      </c>
      <c r="K114" s="15"/>
      <c r="L114" s="15"/>
      <c r="M114" s="15"/>
      <c r="N114" s="15"/>
      <c r="O114" s="15"/>
    </row>
    <row r="115" spans="1:15" ht="41.25" customHeight="1">
      <c r="A115" s="24" t="s">
        <v>225</v>
      </c>
      <c r="B115" s="25" t="s">
        <v>82</v>
      </c>
      <c r="C115" s="25" t="s">
        <v>82</v>
      </c>
      <c r="D115" s="25" t="s">
        <v>226</v>
      </c>
      <c r="E115" s="25" t="s">
        <v>13</v>
      </c>
      <c r="F115" s="24" t="s">
        <v>53</v>
      </c>
      <c r="G115" s="22">
        <f>G116+G117</f>
        <v>9218.9</v>
      </c>
      <c r="H115" s="22">
        <f>H116+H117</f>
        <v>9292.9</v>
      </c>
      <c r="I115" s="22">
        <f>I116+I117</f>
        <v>9314.7</v>
      </c>
      <c r="J115" s="19"/>
      <c r="K115" s="15" t="s">
        <v>227</v>
      </c>
      <c r="L115" s="15"/>
      <c r="M115" s="15"/>
      <c r="N115" s="15"/>
      <c r="O115" s="15"/>
    </row>
    <row r="116" spans="1:15" ht="41.25" customHeight="1">
      <c r="A116" s="24" t="s">
        <v>55</v>
      </c>
      <c r="B116" s="25" t="s">
        <v>82</v>
      </c>
      <c r="C116" s="25" t="s">
        <v>82</v>
      </c>
      <c r="D116" s="25" t="s">
        <v>226</v>
      </c>
      <c r="E116" s="25" t="s">
        <v>56</v>
      </c>
      <c r="F116" s="24" t="s">
        <v>55</v>
      </c>
      <c r="G116" s="22">
        <v>2418.9</v>
      </c>
      <c r="H116" s="22">
        <v>2492.9</v>
      </c>
      <c r="I116" s="22">
        <v>2514.7</v>
      </c>
      <c r="J116" s="19"/>
      <c r="K116" s="15" t="s">
        <v>227</v>
      </c>
      <c r="L116" s="15"/>
      <c r="M116" s="15"/>
      <c r="N116" s="15"/>
      <c r="O116" s="15"/>
    </row>
    <row r="117" spans="1:15" ht="41.25" customHeight="1">
      <c r="A117" s="24" t="s">
        <v>221</v>
      </c>
      <c r="B117" s="25" t="s">
        <v>82</v>
      </c>
      <c r="C117" s="25" t="s">
        <v>82</v>
      </c>
      <c r="D117" s="25" t="s">
        <v>226</v>
      </c>
      <c r="E117" s="25" t="s">
        <v>220</v>
      </c>
      <c r="F117" s="24" t="s">
        <v>55</v>
      </c>
      <c r="G117" s="22">
        <v>6800</v>
      </c>
      <c r="H117" s="22">
        <v>6800</v>
      </c>
      <c r="I117" s="22">
        <v>6800</v>
      </c>
      <c r="J117" s="19"/>
      <c r="K117" s="15" t="s">
        <v>227</v>
      </c>
      <c r="L117" s="15"/>
      <c r="M117" s="15"/>
      <c r="N117" s="15"/>
      <c r="O117" s="15"/>
    </row>
    <row r="118" spans="1:15" ht="41.25" customHeight="1">
      <c r="A118" s="24" t="s">
        <v>97</v>
      </c>
      <c r="B118" s="35" t="s">
        <v>82</v>
      </c>
      <c r="C118" s="35" t="s">
        <v>98</v>
      </c>
      <c r="D118" s="35"/>
      <c r="E118" s="35"/>
      <c r="F118" s="34"/>
      <c r="G118" s="23">
        <f>SUM(G119+G122+G125+G127+G129+G131+G133+G135+G137)</f>
        <v>13929.73</v>
      </c>
      <c r="H118" s="23">
        <f>SUM(H119+H122+H125+H127+H129+H131+H133+H135+H137)</f>
        <v>16448.2</v>
      </c>
      <c r="I118" s="23">
        <f>SUM(I119+I122+I125+I127+I129+I131+I133+I135+I137)</f>
        <v>15039.7</v>
      </c>
      <c r="J118" s="29" t="e">
        <f>SUM(J119+#REF!+J122+J125+J127+J129+J131+J133+J135+J137)</f>
        <v>#VALUE!</v>
      </c>
      <c r="K118" s="15"/>
      <c r="L118" s="15"/>
      <c r="M118" s="15"/>
      <c r="N118" s="15"/>
      <c r="O118" s="15"/>
    </row>
    <row r="119" spans="1:15" ht="41.25" customHeight="1">
      <c r="A119" s="24" t="s">
        <v>100</v>
      </c>
      <c r="B119" s="25" t="s">
        <v>82</v>
      </c>
      <c r="C119" s="25" t="s">
        <v>98</v>
      </c>
      <c r="D119" s="25" t="s">
        <v>101</v>
      </c>
      <c r="E119" s="25" t="s">
        <v>13</v>
      </c>
      <c r="F119" s="24" t="s">
        <v>100</v>
      </c>
      <c r="G119" s="22">
        <f>SUM(G120:G121)</f>
        <v>37</v>
      </c>
      <c r="H119" s="22">
        <f>SUM(H120:H121)</f>
        <v>0</v>
      </c>
      <c r="I119" s="22">
        <f>SUM(I120:I121)</f>
        <v>0</v>
      </c>
      <c r="J119" s="19" t="s">
        <v>100</v>
      </c>
      <c r="K119" s="15" t="s">
        <v>227</v>
      </c>
      <c r="L119" s="15"/>
      <c r="M119" s="15"/>
      <c r="N119" s="15"/>
      <c r="O119" s="15"/>
    </row>
    <row r="120" spans="1:15" ht="41.25" customHeight="1">
      <c r="A120" s="24" t="s">
        <v>102</v>
      </c>
      <c r="B120" s="25" t="s">
        <v>82</v>
      </c>
      <c r="C120" s="25" t="s">
        <v>98</v>
      </c>
      <c r="D120" s="25" t="s">
        <v>101</v>
      </c>
      <c r="E120" s="25" t="s">
        <v>103</v>
      </c>
      <c r="F120" s="24" t="s">
        <v>102</v>
      </c>
      <c r="G120" s="22">
        <v>20</v>
      </c>
      <c r="H120" s="22">
        <v>0</v>
      </c>
      <c r="I120" s="22">
        <v>0</v>
      </c>
      <c r="J120" s="19" t="s">
        <v>102</v>
      </c>
      <c r="K120" s="15" t="s">
        <v>239</v>
      </c>
      <c r="L120" s="15"/>
      <c r="M120" s="15"/>
      <c r="N120" s="15"/>
      <c r="O120" s="15"/>
    </row>
    <row r="121" spans="1:15" ht="41.25" customHeight="1">
      <c r="A121" s="24" t="s">
        <v>104</v>
      </c>
      <c r="B121" s="25" t="s">
        <v>82</v>
      </c>
      <c r="C121" s="25" t="s">
        <v>98</v>
      </c>
      <c r="D121" s="25" t="s">
        <v>101</v>
      </c>
      <c r="E121" s="25" t="s">
        <v>105</v>
      </c>
      <c r="F121" s="24" t="s">
        <v>104</v>
      </c>
      <c r="G121" s="22">
        <v>17</v>
      </c>
      <c r="H121" s="22">
        <v>0</v>
      </c>
      <c r="I121" s="22">
        <v>0</v>
      </c>
      <c r="J121" s="19" t="s">
        <v>104</v>
      </c>
      <c r="K121" s="15" t="s">
        <v>227</v>
      </c>
      <c r="L121" s="15"/>
      <c r="M121" s="15"/>
      <c r="N121" s="15"/>
      <c r="O121" s="15"/>
    </row>
    <row r="122" spans="1:15" ht="41.25" customHeight="1">
      <c r="A122" s="24" t="s">
        <v>228</v>
      </c>
      <c r="B122" s="25" t="s">
        <v>82</v>
      </c>
      <c r="C122" s="25" t="s">
        <v>98</v>
      </c>
      <c r="D122" s="25" t="s">
        <v>229</v>
      </c>
      <c r="E122" s="25" t="s">
        <v>13</v>
      </c>
      <c r="F122" s="24" t="s">
        <v>108</v>
      </c>
      <c r="G122" s="22">
        <f>G124+G123</f>
        <v>156</v>
      </c>
      <c r="H122" s="22">
        <f>H124+H123</f>
        <v>162</v>
      </c>
      <c r="I122" s="22">
        <f>I124+I123</f>
        <v>0</v>
      </c>
      <c r="J122" s="19"/>
      <c r="K122" s="15" t="s">
        <v>247</v>
      </c>
      <c r="L122" s="15"/>
      <c r="M122" s="15"/>
      <c r="N122" s="15"/>
      <c r="O122" s="15"/>
    </row>
    <row r="123" spans="1:15" ht="41.25" customHeight="1">
      <c r="A123" s="24" t="s">
        <v>102</v>
      </c>
      <c r="B123" s="25" t="s">
        <v>82</v>
      </c>
      <c r="C123" s="25" t="s">
        <v>98</v>
      </c>
      <c r="D123" s="25" t="s">
        <v>229</v>
      </c>
      <c r="E123" s="25" t="s">
        <v>103</v>
      </c>
      <c r="F123" s="24"/>
      <c r="G123" s="22">
        <v>96</v>
      </c>
      <c r="H123" s="22">
        <v>112</v>
      </c>
      <c r="I123" s="22"/>
      <c r="J123" s="19"/>
      <c r="K123" s="15" t="s">
        <v>239</v>
      </c>
      <c r="L123" s="15"/>
      <c r="M123" s="15"/>
      <c r="N123" s="15"/>
      <c r="O123" s="15"/>
    </row>
    <row r="124" spans="1:15" ht="41.25" customHeight="1">
      <c r="A124" s="24" t="s">
        <v>104</v>
      </c>
      <c r="B124" s="25" t="s">
        <v>82</v>
      </c>
      <c r="C124" s="25" t="s">
        <v>98</v>
      </c>
      <c r="D124" s="25" t="s">
        <v>229</v>
      </c>
      <c r="E124" s="25" t="s">
        <v>105</v>
      </c>
      <c r="F124" s="24" t="s">
        <v>102</v>
      </c>
      <c r="G124" s="22">
        <v>60</v>
      </c>
      <c r="H124" s="22">
        <v>50</v>
      </c>
      <c r="I124" s="22"/>
      <c r="J124" s="19"/>
      <c r="K124" s="15" t="s">
        <v>227</v>
      </c>
      <c r="L124" s="15"/>
      <c r="M124" s="15"/>
      <c r="N124" s="15"/>
      <c r="O124" s="15"/>
    </row>
    <row r="125" spans="1:15" ht="41.25" customHeight="1">
      <c r="A125" s="24" t="s">
        <v>238</v>
      </c>
      <c r="B125" s="25" t="s">
        <v>82</v>
      </c>
      <c r="C125" s="25" t="s">
        <v>98</v>
      </c>
      <c r="D125" s="25" t="s">
        <v>109</v>
      </c>
      <c r="E125" s="25" t="s">
        <v>13</v>
      </c>
      <c r="F125" s="24" t="s">
        <v>108</v>
      </c>
      <c r="G125" s="22">
        <v>1180</v>
      </c>
      <c r="H125" s="22">
        <v>0</v>
      </c>
      <c r="I125" s="22">
        <v>2300</v>
      </c>
      <c r="J125" s="19" t="s">
        <v>108</v>
      </c>
      <c r="K125" s="15" t="s">
        <v>239</v>
      </c>
      <c r="L125" s="15"/>
      <c r="M125" s="15"/>
      <c r="N125" s="15"/>
      <c r="O125" s="15"/>
    </row>
    <row r="126" spans="1:15" ht="41.25" customHeight="1">
      <c r="A126" s="24" t="s">
        <v>102</v>
      </c>
      <c r="B126" s="25" t="s">
        <v>82</v>
      </c>
      <c r="C126" s="25" t="s">
        <v>98</v>
      </c>
      <c r="D126" s="25" t="s">
        <v>109</v>
      </c>
      <c r="E126" s="25" t="s">
        <v>103</v>
      </c>
      <c r="F126" s="24" t="s">
        <v>102</v>
      </c>
      <c r="G126" s="22">
        <v>1180</v>
      </c>
      <c r="H126" s="22">
        <v>0</v>
      </c>
      <c r="I126" s="22">
        <v>2300</v>
      </c>
      <c r="J126" s="19" t="s">
        <v>102</v>
      </c>
      <c r="K126" s="15" t="s">
        <v>239</v>
      </c>
      <c r="L126" s="15"/>
      <c r="M126" s="15"/>
      <c r="N126" s="15"/>
      <c r="O126" s="15"/>
    </row>
    <row r="127" spans="1:15" ht="41.25" customHeight="1">
      <c r="A127" s="42" t="s">
        <v>207</v>
      </c>
      <c r="B127" s="25" t="s">
        <v>82</v>
      </c>
      <c r="C127" s="25" t="s">
        <v>98</v>
      </c>
      <c r="D127" s="25" t="s">
        <v>205</v>
      </c>
      <c r="E127" s="25"/>
      <c r="F127" s="24"/>
      <c r="G127" s="22">
        <v>1361.9</v>
      </c>
      <c r="H127" s="22">
        <v>1361.9</v>
      </c>
      <c r="I127" s="22">
        <v>1361.9</v>
      </c>
      <c r="J127" s="19"/>
      <c r="K127" s="15" t="s">
        <v>239</v>
      </c>
      <c r="L127" s="15"/>
      <c r="M127" s="15"/>
      <c r="N127" s="15"/>
      <c r="O127" s="15"/>
    </row>
    <row r="128" spans="1:15" ht="41.25" customHeight="1">
      <c r="A128" s="24" t="s">
        <v>55</v>
      </c>
      <c r="B128" s="25" t="s">
        <v>82</v>
      </c>
      <c r="C128" s="25" t="s">
        <v>98</v>
      </c>
      <c r="D128" s="25" t="s">
        <v>205</v>
      </c>
      <c r="E128" s="48" t="s">
        <v>22</v>
      </c>
      <c r="F128" s="24"/>
      <c r="G128" s="22">
        <v>1361.9</v>
      </c>
      <c r="H128" s="22">
        <v>1361.9</v>
      </c>
      <c r="I128" s="22">
        <v>1361.9</v>
      </c>
      <c r="J128" s="19"/>
      <c r="K128" s="15" t="s">
        <v>239</v>
      </c>
      <c r="L128" s="15"/>
      <c r="M128" s="15"/>
      <c r="N128" s="15"/>
      <c r="O128" s="15"/>
    </row>
    <row r="129" spans="1:15" ht="41.25" customHeight="1">
      <c r="A129" s="42" t="s">
        <v>213</v>
      </c>
      <c r="B129" s="25" t="s">
        <v>82</v>
      </c>
      <c r="C129" s="25" t="s">
        <v>98</v>
      </c>
      <c r="D129" s="25" t="s">
        <v>214</v>
      </c>
      <c r="E129" s="25"/>
      <c r="F129" s="24"/>
      <c r="G129" s="22">
        <v>300</v>
      </c>
      <c r="H129" s="22">
        <v>3750</v>
      </c>
      <c r="I129" s="22"/>
      <c r="J129" s="19"/>
      <c r="K129" s="15" t="s">
        <v>239</v>
      </c>
      <c r="L129" s="15"/>
      <c r="M129" s="15"/>
      <c r="N129" s="15"/>
      <c r="O129" s="15"/>
    </row>
    <row r="130" spans="1:15" ht="41.25" customHeight="1">
      <c r="A130" s="24" t="s">
        <v>102</v>
      </c>
      <c r="B130" s="25" t="s">
        <v>240</v>
      </c>
      <c r="C130" s="25" t="s">
        <v>98</v>
      </c>
      <c r="D130" s="25" t="s">
        <v>214</v>
      </c>
      <c r="E130" s="48" t="s">
        <v>103</v>
      </c>
      <c r="F130" s="24"/>
      <c r="G130" s="22">
        <v>300</v>
      </c>
      <c r="H130" s="22">
        <v>3750</v>
      </c>
      <c r="I130" s="22"/>
      <c r="J130" s="19"/>
      <c r="K130" s="15" t="s">
        <v>239</v>
      </c>
      <c r="L130" s="15"/>
      <c r="M130" s="15"/>
      <c r="N130" s="15"/>
      <c r="O130" s="15"/>
    </row>
    <row r="131" spans="1:15" ht="41.25" customHeight="1">
      <c r="A131" s="24" t="s">
        <v>241</v>
      </c>
      <c r="B131" s="25" t="s">
        <v>240</v>
      </c>
      <c r="C131" s="25" t="s">
        <v>98</v>
      </c>
      <c r="D131" s="25" t="s">
        <v>242</v>
      </c>
      <c r="E131" s="25"/>
      <c r="F131" s="24"/>
      <c r="G131" s="22">
        <v>3985</v>
      </c>
      <c r="H131" s="22">
        <v>4254</v>
      </c>
      <c r="I131" s="22">
        <v>4454</v>
      </c>
      <c r="J131" s="19"/>
      <c r="K131" s="15" t="s">
        <v>239</v>
      </c>
      <c r="L131" s="15"/>
      <c r="M131" s="15"/>
      <c r="N131" s="15"/>
      <c r="O131" s="15"/>
    </row>
    <row r="132" spans="1:15" ht="41.25" customHeight="1">
      <c r="A132" s="24" t="s">
        <v>102</v>
      </c>
      <c r="B132" s="25" t="s">
        <v>240</v>
      </c>
      <c r="C132" s="25" t="s">
        <v>98</v>
      </c>
      <c r="D132" s="25" t="s">
        <v>242</v>
      </c>
      <c r="E132" s="25" t="s">
        <v>103</v>
      </c>
      <c r="F132" s="24"/>
      <c r="G132" s="22">
        <v>3985</v>
      </c>
      <c r="H132" s="22">
        <v>4254</v>
      </c>
      <c r="I132" s="22">
        <v>4454</v>
      </c>
      <c r="J132" s="19"/>
      <c r="K132" s="15" t="s">
        <v>239</v>
      </c>
      <c r="L132" s="15"/>
      <c r="M132" s="15"/>
      <c r="N132" s="15"/>
      <c r="O132" s="15"/>
    </row>
    <row r="133" spans="1:15" ht="41.25" customHeight="1">
      <c r="A133" s="24" t="s">
        <v>243</v>
      </c>
      <c r="B133" s="25" t="s">
        <v>82</v>
      </c>
      <c r="C133" s="25" t="s">
        <v>98</v>
      </c>
      <c r="D133" s="25" t="s">
        <v>236</v>
      </c>
      <c r="E133" s="25"/>
      <c r="F133" s="24"/>
      <c r="G133" s="22">
        <v>6832.83</v>
      </c>
      <c r="H133" s="22">
        <v>6832.8</v>
      </c>
      <c r="I133" s="22">
        <v>6832.8</v>
      </c>
      <c r="J133" s="19"/>
      <c r="K133" s="15" t="s">
        <v>239</v>
      </c>
      <c r="L133" s="15"/>
      <c r="M133" s="15"/>
      <c r="N133" s="15"/>
      <c r="O133" s="15"/>
    </row>
    <row r="134" spans="1:15" ht="41.25" customHeight="1">
      <c r="A134" s="24" t="s">
        <v>55</v>
      </c>
      <c r="B134" s="25" t="s">
        <v>82</v>
      </c>
      <c r="C134" s="25" t="s">
        <v>98</v>
      </c>
      <c r="D134" s="25" t="s">
        <v>236</v>
      </c>
      <c r="E134" s="25" t="s">
        <v>56</v>
      </c>
      <c r="F134" s="24"/>
      <c r="G134" s="22">
        <v>6832.83</v>
      </c>
      <c r="H134" s="22">
        <v>6832.8</v>
      </c>
      <c r="I134" s="22">
        <v>6832.8</v>
      </c>
      <c r="J134" s="19"/>
      <c r="K134" s="15" t="s">
        <v>239</v>
      </c>
      <c r="L134" s="15"/>
      <c r="M134" s="15"/>
      <c r="N134" s="15"/>
      <c r="O134" s="15"/>
    </row>
    <row r="135" spans="1:15" ht="41.25" customHeight="1">
      <c r="A135" s="24" t="s">
        <v>231</v>
      </c>
      <c r="B135" s="25" t="s">
        <v>82</v>
      </c>
      <c r="C135" s="25" t="s">
        <v>98</v>
      </c>
      <c r="D135" s="25" t="s">
        <v>244</v>
      </c>
      <c r="E135" s="25"/>
      <c r="F135" s="24"/>
      <c r="G135" s="22">
        <v>21</v>
      </c>
      <c r="H135" s="22">
        <v>45</v>
      </c>
      <c r="I135" s="22">
        <v>47</v>
      </c>
      <c r="J135" s="19"/>
      <c r="K135" s="15" t="s">
        <v>239</v>
      </c>
      <c r="L135" s="15"/>
      <c r="M135" s="15"/>
      <c r="N135" s="15"/>
      <c r="O135" s="15"/>
    </row>
    <row r="136" spans="1:15" ht="41.25" customHeight="1">
      <c r="A136" s="24" t="s">
        <v>102</v>
      </c>
      <c r="B136" s="25" t="s">
        <v>82</v>
      </c>
      <c r="C136" s="25" t="s">
        <v>98</v>
      </c>
      <c r="D136" s="25" t="s">
        <v>244</v>
      </c>
      <c r="E136" s="25" t="s">
        <v>103</v>
      </c>
      <c r="F136" s="24"/>
      <c r="G136" s="22">
        <v>21</v>
      </c>
      <c r="H136" s="22">
        <v>45</v>
      </c>
      <c r="I136" s="22">
        <v>47</v>
      </c>
      <c r="J136" s="19"/>
      <c r="K136" s="15" t="s">
        <v>239</v>
      </c>
      <c r="L136" s="15"/>
      <c r="M136" s="15"/>
      <c r="N136" s="15"/>
      <c r="O136" s="15"/>
    </row>
    <row r="137" spans="1:15" ht="41.25" customHeight="1">
      <c r="A137" s="24" t="s">
        <v>245</v>
      </c>
      <c r="B137" s="25" t="s">
        <v>82</v>
      </c>
      <c r="C137" s="25" t="s">
        <v>98</v>
      </c>
      <c r="D137" s="25" t="s">
        <v>246</v>
      </c>
      <c r="E137" s="25"/>
      <c r="F137" s="24"/>
      <c r="G137" s="22">
        <f>SUM(G138:G139)</f>
        <v>56</v>
      </c>
      <c r="H137" s="22">
        <f>SUM(H138:H139)</f>
        <v>42.5</v>
      </c>
      <c r="I137" s="22">
        <f>SUM(I138:I139)</f>
        <v>44</v>
      </c>
      <c r="J137" s="19"/>
      <c r="K137" s="15" t="s">
        <v>239</v>
      </c>
      <c r="L137" s="15"/>
      <c r="M137" s="15"/>
      <c r="N137" s="15"/>
      <c r="O137" s="15"/>
    </row>
    <row r="138" spans="1:15" ht="41.25" customHeight="1">
      <c r="A138" s="24" t="s">
        <v>102</v>
      </c>
      <c r="B138" s="25" t="s">
        <v>82</v>
      </c>
      <c r="C138" s="25" t="s">
        <v>98</v>
      </c>
      <c r="D138" s="25" t="s">
        <v>246</v>
      </c>
      <c r="E138" s="25" t="s">
        <v>103</v>
      </c>
      <c r="F138" s="24"/>
      <c r="G138" s="22">
        <v>10</v>
      </c>
      <c r="H138" s="22">
        <v>11.5</v>
      </c>
      <c r="I138" s="22">
        <v>13</v>
      </c>
      <c r="J138" s="19"/>
      <c r="K138" s="15" t="s">
        <v>239</v>
      </c>
      <c r="L138" s="15"/>
      <c r="M138" s="15"/>
      <c r="N138" s="15"/>
      <c r="O138" s="15"/>
    </row>
    <row r="139" spans="1:15" ht="41.25" customHeight="1">
      <c r="A139" s="24" t="s">
        <v>104</v>
      </c>
      <c r="B139" s="25" t="s">
        <v>82</v>
      </c>
      <c r="C139" s="25" t="s">
        <v>98</v>
      </c>
      <c r="D139" s="25" t="s">
        <v>246</v>
      </c>
      <c r="E139" s="25" t="s">
        <v>105</v>
      </c>
      <c r="F139" s="24" t="s">
        <v>104</v>
      </c>
      <c r="G139" s="22">
        <v>46</v>
      </c>
      <c r="H139" s="22">
        <v>31</v>
      </c>
      <c r="I139" s="22">
        <v>31</v>
      </c>
      <c r="J139" s="19"/>
      <c r="K139" s="15" t="s">
        <v>227</v>
      </c>
      <c r="L139" s="15"/>
      <c r="M139" s="15"/>
      <c r="N139" s="15"/>
      <c r="O139" s="15"/>
    </row>
    <row r="140" spans="1:15" ht="41.25" customHeight="1">
      <c r="A140" s="27" t="s">
        <v>110</v>
      </c>
      <c r="B140" s="28" t="s">
        <v>111</v>
      </c>
      <c r="C140" s="28" t="s">
        <v>16</v>
      </c>
      <c r="D140" s="28" t="s">
        <v>13</v>
      </c>
      <c r="E140" s="28" t="s">
        <v>13</v>
      </c>
      <c r="F140" s="27" t="s">
        <v>110</v>
      </c>
      <c r="G140" s="29">
        <f>SUM(G141+G157)</f>
        <v>19904.2</v>
      </c>
      <c r="H140" s="29">
        <f>SUM(H141+H157)</f>
        <v>22097.3</v>
      </c>
      <c r="I140" s="29">
        <f>SUM(I141+I157)</f>
        <v>22232.7</v>
      </c>
      <c r="J140" s="13" t="s">
        <v>110</v>
      </c>
      <c r="K140" s="17"/>
      <c r="L140" s="17"/>
      <c r="M140" s="17"/>
      <c r="N140" s="17"/>
      <c r="O140" s="17"/>
    </row>
    <row r="141" spans="1:15" ht="41.25" customHeight="1">
      <c r="A141" s="34" t="s">
        <v>112</v>
      </c>
      <c r="B141" s="35" t="s">
        <v>111</v>
      </c>
      <c r="C141" s="35" t="s">
        <v>15</v>
      </c>
      <c r="D141" s="35" t="s">
        <v>13</v>
      </c>
      <c r="E141" s="35" t="s">
        <v>13</v>
      </c>
      <c r="F141" s="34" t="s">
        <v>112</v>
      </c>
      <c r="G141" s="23">
        <f>SUM(G143+G151+G153)</f>
        <v>18053.2</v>
      </c>
      <c r="H141" s="23">
        <f>SUM(H143+H151+H153)</f>
        <v>20377</v>
      </c>
      <c r="I141" s="23">
        <f>SUM(I143+I151+I153)</f>
        <v>20517.4</v>
      </c>
      <c r="J141" s="19" t="s">
        <v>112</v>
      </c>
      <c r="K141" s="15" t="s">
        <v>206</v>
      </c>
      <c r="L141" s="15"/>
      <c r="M141" s="15"/>
      <c r="N141" s="15"/>
      <c r="O141" s="15"/>
    </row>
    <row r="142" spans="1:15" ht="41.25" customHeight="1">
      <c r="A142" s="24" t="s">
        <v>53</v>
      </c>
      <c r="B142" s="25" t="s">
        <v>111</v>
      </c>
      <c r="C142" s="25" t="s">
        <v>15</v>
      </c>
      <c r="D142" s="25" t="s">
        <v>113</v>
      </c>
      <c r="E142" s="25" t="s">
        <v>13</v>
      </c>
      <c r="F142" s="24" t="s">
        <v>53</v>
      </c>
      <c r="G142" s="22">
        <v>1307.9</v>
      </c>
      <c r="H142" s="22">
        <v>1307.9</v>
      </c>
      <c r="I142" s="22">
        <v>1307.9</v>
      </c>
      <c r="J142" s="19" t="s">
        <v>53</v>
      </c>
      <c r="K142" s="15" t="s">
        <v>206</v>
      </c>
      <c r="L142" s="15"/>
      <c r="M142" s="15"/>
      <c r="N142" s="15"/>
      <c r="O142" s="15"/>
    </row>
    <row r="143" spans="1:15" ht="41.25" customHeight="1">
      <c r="A143" s="24" t="s">
        <v>55</v>
      </c>
      <c r="B143" s="25" t="s">
        <v>111</v>
      </c>
      <c r="C143" s="25" t="s">
        <v>15</v>
      </c>
      <c r="D143" s="25" t="s">
        <v>113</v>
      </c>
      <c r="E143" s="25" t="s">
        <v>56</v>
      </c>
      <c r="F143" s="24" t="s">
        <v>55</v>
      </c>
      <c r="G143" s="22">
        <v>1307.9</v>
      </c>
      <c r="H143" s="22">
        <v>1307.9</v>
      </c>
      <c r="I143" s="22">
        <v>1307.9</v>
      </c>
      <c r="J143" s="20">
        <v>1307.9</v>
      </c>
      <c r="K143" s="15" t="s">
        <v>206</v>
      </c>
      <c r="L143" s="15"/>
      <c r="M143" s="15"/>
      <c r="N143" s="15"/>
      <c r="O143" s="15"/>
    </row>
    <row r="144" spans="1:15" ht="41.25" customHeight="1" hidden="1">
      <c r="A144" s="24" t="s">
        <v>53</v>
      </c>
      <c r="B144" s="25" t="s">
        <v>111</v>
      </c>
      <c r="C144" s="25" t="s">
        <v>15</v>
      </c>
      <c r="D144" s="25" t="s">
        <v>114</v>
      </c>
      <c r="E144" s="25" t="s">
        <v>13</v>
      </c>
      <c r="F144" s="24" t="s">
        <v>53</v>
      </c>
      <c r="G144" s="22">
        <v>0</v>
      </c>
      <c r="H144" s="22">
        <v>0</v>
      </c>
      <c r="I144" s="22">
        <v>0</v>
      </c>
      <c r="J144" s="19" t="s">
        <v>53</v>
      </c>
      <c r="K144" s="15"/>
      <c r="L144" s="15"/>
      <c r="M144" s="15"/>
      <c r="N144" s="15"/>
      <c r="O144" s="15"/>
    </row>
    <row r="145" spans="1:15" ht="41.25" customHeight="1" hidden="1">
      <c r="A145" s="24" t="s">
        <v>55</v>
      </c>
      <c r="B145" s="25" t="s">
        <v>111</v>
      </c>
      <c r="C145" s="25" t="s">
        <v>15</v>
      </c>
      <c r="D145" s="25" t="s">
        <v>114</v>
      </c>
      <c r="E145" s="25" t="s">
        <v>56</v>
      </c>
      <c r="F145" s="24" t="s">
        <v>55</v>
      </c>
      <c r="G145" s="22">
        <v>0</v>
      </c>
      <c r="H145" s="22">
        <v>0</v>
      </c>
      <c r="I145" s="22">
        <v>0</v>
      </c>
      <c r="J145" s="19" t="s">
        <v>55</v>
      </c>
      <c r="K145" s="15"/>
      <c r="L145" s="15"/>
      <c r="M145" s="15"/>
      <c r="N145" s="15"/>
      <c r="O145" s="15"/>
    </row>
    <row r="146" spans="1:15" ht="41.25" customHeight="1" hidden="1">
      <c r="A146" s="24" t="s">
        <v>53</v>
      </c>
      <c r="B146" s="25" t="s">
        <v>111</v>
      </c>
      <c r="C146" s="25" t="s">
        <v>15</v>
      </c>
      <c r="D146" s="25" t="s">
        <v>115</v>
      </c>
      <c r="E146" s="25" t="s">
        <v>13</v>
      </c>
      <c r="F146" s="24" t="s">
        <v>53</v>
      </c>
      <c r="G146" s="22">
        <v>0</v>
      </c>
      <c r="H146" s="22">
        <v>0</v>
      </c>
      <c r="I146" s="22">
        <v>0</v>
      </c>
      <c r="J146" s="19" t="s">
        <v>53</v>
      </c>
      <c r="K146" s="15"/>
      <c r="L146" s="15"/>
      <c r="M146" s="15"/>
      <c r="N146" s="15"/>
      <c r="O146" s="15"/>
    </row>
    <row r="147" spans="1:15" ht="41.25" customHeight="1" hidden="1">
      <c r="A147" s="24" t="s">
        <v>55</v>
      </c>
      <c r="B147" s="25" t="s">
        <v>111</v>
      </c>
      <c r="C147" s="25" t="s">
        <v>15</v>
      </c>
      <c r="D147" s="25" t="s">
        <v>115</v>
      </c>
      <c r="E147" s="25" t="s">
        <v>56</v>
      </c>
      <c r="F147" s="24" t="s">
        <v>55</v>
      </c>
      <c r="G147" s="22">
        <v>0</v>
      </c>
      <c r="H147" s="22">
        <v>0</v>
      </c>
      <c r="I147" s="22">
        <v>0</v>
      </c>
      <c r="J147" s="19" t="s">
        <v>55</v>
      </c>
      <c r="K147" s="15"/>
      <c r="L147" s="15"/>
      <c r="M147" s="15"/>
      <c r="N147" s="15"/>
      <c r="O147" s="15"/>
    </row>
    <row r="148" spans="1:15" ht="41.25" customHeight="1" hidden="1">
      <c r="A148" s="24" t="s">
        <v>116</v>
      </c>
      <c r="B148" s="25" t="s">
        <v>111</v>
      </c>
      <c r="C148" s="25" t="s">
        <v>15</v>
      </c>
      <c r="D148" s="25" t="s">
        <v>117</v>
      </c>
      <c r="E148" s="25" t="s">
        <v>13</v>
      </c>
      <c r="F148" s="24" t="s">
        <v>116</v>
      </c>
      <c r="G148" s="22">
        <v>0</v>
      </c>
      <c r="H148" s="22">
        <v>0</v>
      </c>
      <c r="I148" s="22">
        <v>0</v>
      </c>
      <c r="J148" s="19" t="s">
        <v>116</v>
      </c>
      <c r="K148" s="15"/>
      <c r="L148" s="15"/>
      <c r="M148" s="15"/>
      <c r="N148" s="15"/>
      <c r="O148" s="15"/>
    </row>
    <row r="149" spans="1:15" ht="41.25" customHeight="1" hidden="1">
      <c r="A149" s="24" t="s">
        <v>55</v>
      </c>
      <c r="B149" s="25" t="s">
        <v>111</v>
      </c>
      <c r="C149" s="25" t="s">
        <v>15</v>
      </c>
      <c r="D149" s="25" t="s">
        <v>117</v>
      </c>
      <c r="E149" s="25" t="s">
        <v>56</v>
      </c>
      <c r="F149" s="24" t="s">
        <v>55</v>
      </c>
      <c r="G149" s="22">
        <v>0</v>
      </c>
      <c r="H149" s="22">
        <v>0</v>
      </c>
      <c r="I149" s="22">
        <v>0</v>
      </c>
      <c r="J149" s="19" t="s">
        <v>55</v>
      </c>
      <c r="K149" s="15"/>
      <c r="L149" s="15"/>
      <c r="M149" s="15"/>
      <c r="N149" s="15"/>
      <c r="O149" s="15"/>
    </row>
    <row r="150" spans="1:15" ht="41.25" customHeight="1">
      <c r="A150" s="24" t="s">
        <v>231</v>
      </c>
      <c r="B150" s="25" t="s">
        <v>111</v>
      </c>
      <c r="C150" s="25" t="s">
        <v>15</v>
      </c>
      <c r="D150" s="25" t="s">
        <v>232</v>
      </c>
      <c r="E150" s="25"/>
      <c r="F150" s="24"/>
      <c r="G150" s="22">
        <f>G151</f>
        <v>1262.7</v>
      </c>
      <c r="H150" s="22">
        <f>H151</f>
        <v>1483.2</v>
      </c>
      <c r="I150" s="22">
        <f>I151</f>
        <v>1492.7</v>
      </c>
      <c r="J150" s="19"/>
      <c r="K150" s="15" t="s">
        <v>227</v>
      </c>
      <c r="L150" s="15"/>
      <c r="M150" s="15"/>
      <c r="N150" s="15"/>
      <c r="O150" s="15"/>
    </row>
    <row r="151" spans="1:15" ht="41.25" customHeight="1">
      <c r="A151" s="24" t="s">
        <v>55</v>
      </c>
      <c r="B151" s="25" t="s">
        <v>111</v>
      </c>
      <c r="C151" s="25" t="s">
        <v>15</v>
      </c>
      <c r="D151" s="25" t="s">
        <v>232</v>
      </c>
      <c r="E151" s="25" t="s">
        <v>105</v>
      </c>
      <c r="F151" s="24"/>
      <c r="G151" s="22">
        <v>1262.7</v>
      </c>
      <c r="H151" s="22">
        <v>1483.2</v>
      </c>
      <c r="I151" s="22">
        <v>1492.7</v>
      </c>
      <c r="J151" s="19"/>
      <c r="K151" s="15" t="s">
        <v>227</v>
      </c>
      <c r="L151" s="15"/>
      <c r="M151" s="15"/>
      <c r="N151" s="15"/>
      <c r="O151" s="15"/>
    </row>
    <row r="152" spans="1:15" ht="41.25" customHeight="1">
      <c r="A152" s="42" t="s">
        <v>216</v>
      </c>
      <c r="B152" s="25" t="s">
        <v>111</v>
      </c>
      <c r="C152" s="25" t="s">
        <v>15</v>
      </c>
      <c r="D152" s="25" t="s">
        <v>217</v>
      </c>
      <c r="E152" s="25" t="s">
        <v>13</v>
      </c>
      <c r="F152" s="24" t="s">
        <v>53</v>
      </c>
      <c r="G152" s="22">
        <f>G153</f>
        <v>15482.6</v>
      </c>
      <c r="H152" s="22">
        <v>1400</v>
      </c>
      <c r="I152" s="22">
        <v>1400</v>
      </c>
      <c r="J152" s="19"/>
      <c r="K152" s="15" t="s">
        <v>208</v>
      </c>
      <c r="L152" s="15"/>
      <c r="M152" s="15"/>
      <c r="N152" s="15"/>
      <c r="O152" s="15"/>
    </row>
    <row r="153" spans="1:15" ht="41.25" customHeight="1">
      <c r="A153" s="24" t="s">
        <v>55</v>
      </c>
      <c r="B153" s="25" t="s">
        <v>111</v>
      </c>
      <c r="C153" s="25" t="s">
        <v>15</v>
      </c>
      <c r="D153" s="25" t="s">
        <v>217</v>
      </c>
      <c r="E153" s="25" t="s">
        <v>56</v>
      </c>
      <c r="F153" s="24" t="s">
        <v>55</v>
      </c>
      <c r="G153" s="22">
        <v>15482.6</v>
      </c>
      <c r="H153" s="22">
        <f>1400+16185.9</f>
        <v>17585.9</v>
      </c>
      <c r="I153" s="22">
        <f>1400+16316.8</f>
        <v>17716.8</v>
      </c>
      <c r="J153" s="19"/>
      <c r="K153" s="15" t="s">
        <v>230</v>
      </c>
      <c r="L153" s="15"/>
      <c r="M153" s="15"/>
      <c r="N153" s="15"/>
      <c r="O153" s="15"/>
    </row>
    <row r="154" spans="1:15" ht="41.25" customHeight="1" hidden="1">
      <c r="A154" s="24" t="s">
        <v>118</v>
      </c>
      <c r="B154" s="25" t="s">
        <v>111</v>
      </c>
      <c r="C154" s="25" t="s">
        <v>30</v>
      </c>
      <c r="D154" s="25" t="s">
        <v>13</v>
      </c>
      <c r="E154" s="25" t="s">
        <v>13</v>
      </c>
      <c r="F154" s="24" t="s">
        <v>118</v>
      </c>
      <c r="G154" s="22">
        <v>0</v>
      </c>
      <c r="H154" s="22">
        <v>0</v>
      </c>
      <c r="I154" s="22">
        <v>0</v>
      </c>
      <c r="J154" s="19" t="s">
        <v>118</v>
      </c>
      <c r="K154" s="15"/>
      <c r="L154" s="15"/>
      <c r="M154" s="15"/>
      <c r="N154" s="15"/>
      <c r="O154" s="15"/>
    </row>
    <row r="155" spans="1:15" ht="41.25" customHeight="1" hidden="1">
      <c r="A155" s="24" t="s">
        <v>25</v>
      </c>
      <c r="B155" s="25" t="s">
        <v>111</v>
      </c>
      <c r="C155" s="25" t="s">
        <v>30</v>
      </c>
      <c r="D155" s="25" t="s">
        <v>26</v>
      </c>
      <c r="E155" s="25" t="s">
        <v>13</v>
      </c>
      <c r="F155" s="24" t="s">
        <v>25</v>
      </c>
      <c r="G155" s="22">
        <v>0</v>
      </c>
      <c r="H155" s="22">
        <v>0</v>
      </c>
      <c r="I155" s="22">
        <v>0</v>
      </c>
      <c r="J155" s="19" t="s">
        <v>25</v>
      </c>
      <c r="K155" s="15"/>
      <c r="L155" s="15"/>
      <c r="M155" s="15"/>
      <c r="N155" s="15"/>
      <c r="O155" s="15"/>
    </row>
    <row r="156" spans="1:15" ht="41.25" customHeight="1" hidden="1">
      <c r="A156" s="24" t="s">
        <v>21</v>
      </c>
      <c r="B156" s="25" t="s">
        <v>111</v>
      </c>
      <c r="C156" s="25" t="s">
        <v>30</v>
      </c>
      <c r="D156" s="25" t="s">
        <v>26</v>
      </c>
      <c r="E156" s="25" t="s">
        <v>22</v>
      </c>
      <c r="F156" s="24" t="s">
        <v>21</v>
      </c>
      <c r="G156" s="22">
        <v>0</v>
      </c>
      <c r="H156" s="22">
        <v>0</v>
      </c>
      <c r="I156" s="22">
        <v>0</v>
      </c>
      <c r="J156" s="19" t="s">
        <v>21</v>
      </c>
      <c r="K156" s="15"/>
      <c r="L156" s="15"/>
      <c r="M156" s="15"/>
      <c r="N156" s="15"/>
      <c r="O156" s="15"/>
    </row>
    <row r="157" spans="1:15" ht="41.25" customHeight="1">
      <c r="A157" s="34" t="s">
        <v>118</v>
      </c>
      <c r="B157" s="35" t="s">
        <v>111</v>
      </c>
      <c r="C157" s="35" t="s">
        <v>30</v>
      </c>
      <c r="D157" s="35"/>
      <c r="E157" s="35"/>
      <c r="F157" s="34"/>
      <c r="G157" s="23">
        <f>SUM(G159+G161+G163)</f>
        <v>1851</v>
      </c>
      <c r="H157" s="23">
        <f>SUM(H159+H161+H163)</f>
        <v>1720.3</v>
      </c>
      <c r="I157" s="23">
        <f>SUM(I159+I161+I163)</f>
        <v>1715.3</v>
      </c>
      <c r="J157" s="18" t="e">
        <f>SUM(J159+J161+J163)</f>
        <v>#VALUE!</v>
      </c>
      <c r="K157" s="15"/>
      <c r="L157" s="15"/>
      <c r="M157" s="15"/>
      <c r="N157" s="15"/>
      <c r="O157" s="15"/>
    </row>
    <row r="158" spans="1:15" ht="41.25" customHeight="1">
      <c r="A158" s="24" t="s">
        <v>228</v>
      </c>
      <c r="B158" s="25" t="s">
        <v>111</v>
      </c>
      <c r="C158" s="25" t="s">
        <v>30</v>
      </c>
      <c r="D158" s="25" t="s">
        <v>229</v>
      </c>
      <c r="E158" s="25" t="s">
        <v>13</v>
      </c>
      <c r="F158" s="24" t="s">
        <v>25</v>
      </c>
      <c r="G158" s="22">
        <f>G159</f>
        <v>58.2</v>
      </c>
      <c r="H158" s="22">
        <f>H159</f>
        <v>5</v>
      </c>
      <c r="I158" s="22">
        <f>I159</f>
        <v>0</v>
      </c>
      <c r="J158" s="19"/>
      <c r="K158" s="15" t="s">
        <v>227</v>
      </c>
      <c r="L158" s="15"/>
      <c r="M158" s="15"/>
      <c r="N158" s="15"/>
      <c r="O158" s="15"/>
    </row>
    <row r="159" spans="1:15" ht="41.25" customHeight="1">
      <c r="A159" s="24" t="s">
        <v>104</v>
      </c>
      <c r="B159" s="25" t="s">
        <v>111</v>
      </c>
      <c r="C159" s="25" t="s">
        <v>30</v>
      </c>
      <c r="D159" s="25" t="s">
        <v>229</v>
      </c>
      <c r="E159" s="25" t="s">
        <v>105</v>
      </c>
      <c r="F159" s="24" t="s">
        <v>21</v>
      </c>
      <c r="G159" s="22">
        <v>58.2</v>
      </c>
      <c r="H159" s="22">
        <v>5</v>
      </c>
      <c r="I159" s="22"/>
      <c r="J159" s="19"/>
      <c r="K159" s="15" t="s">
        <v>227</v>
      </c>
      <c r="L159" s="15"/>
      <c r="M159" s="15"/>
      <c r="N159" s="15"/>
      <c r="O159" s="15"/>
    </row>
    <row r="160" spans="1:15" ht="41.25" customHeight="1">
      <c r="A160" s="24" t="s">
        <v>108</v>
      </c>
      <c r="B160" s="25" t="s">
        <v>111</v>
      </c>
      <c r="C160" s="25" t="s">
        <v>30</v>
      </c>
      <c r="D160" s="25" t="s">
        <v>109</v>
      </c>
      <c r="E160" s="25" t="s">
        <v>13</v>
      </c>
      <c r="F160" s="24" t="s">
        <v>108</v>
      </c>
      <c r="G160" s="22">
        <v>77.5</v>
      </c>
      <c r="H160" s="22">
        <v>0</v>
      </c>
      <c r="I160" s="22">
        <v>0</v>
      </c>
      <c r="J160" s="19" t="s">
        <v>108</v>
      </c>
      <c r="K160" s="15" t="s">
        <v>227</v>
      </c>
      <c r="L160" s="15"/>
      <c r="M160" s="15"/>
      <c r="N160" s="15"/>
      <c r="O160" s="15"/>
    </row>
    <row r="161" spans="1:15" ht="41.25" customHeight="1">
      <c r="A161" s="24" t="s">
        <v>104</v>
      </c>
      <c r="B161" s="25" t="s">
        <v>111</v>
      </c>
      <c r="C161" s="25" t="s">
        <v>30</v>
      </c>
      <c r="D161" s="25" t="s">
        <v>109</v>
      </c>
      <c r="E161" s="25" t="s">
        <v>105</v>
      </c>
      <c r="F161" s="24" t="s">
        <v>104</v>
      </c>
      <c r="G161" s="22">
        <v>77.5</v>
      </c>
      <c r="H161" s="22">
        <v>0</v>
      </c>
      <c r="I161" s="22">
        <v>0</v>
      </c>
      <c r="J161" s="19" t="s">
        <v>104</v>
      </c>
      <c r="K161" s="15" t="s">
        <v>227</v>
      </c>
      <c r="L161" s="15"/>
      <c r="M161" s="15"/>
      <c r="N161" s="15"/>
      <c r="O161" s="15"/>
    </row>
    <row r="162" spans="1:15" ht="41.25" customHeight="1">
      <c r="A162" s="24" t="s">
        <v>233</v>
      </c>
      <c r="B162" s="25" t="s">
        <v>111</v>
      </c>
      <c r="C162" s="25" t="s">
        <v>30</v>
      </c>
      <c r="D162" s="25" t="s">
        <v>234</v>
      </c>
      <c r="E162" s="25" t="s">
        <v>13</v>
      </c>
      <c r="F162" s="24" t="s">
        <v>100</v>
      </c>
      <c r="G162" s="22">
        <f>G163</f>
        <v>1715.3</v>
      </c>
      <c r="H162" s="22">
        <f>H163</f>
        <v>1715.3</v>
      </c>
      <c r="I162" s="22">
        <f>I163</f>
        <v>1715.3</v>
      </c>
      <c r="J162" s="19"/>
      <c r="K162" s="15" t="s">
        <v>227</v>
      </c>
      <c r="L162" s="15"/>
      <c r="M162" s="15"/>
      <c r="N162" s="15"/>
      <c r="O162" s="15"/>
    </row>
    <row r="163" spans="1:15" ht="41.25" customHeight="1">
      <c r="A163" s="24" t="s">
        <v>21</v>
      </c>
      <c r="B163" s="25" t="s">
        <v>111</v>
      </c>
      <c r="C163" s="25" t="s">
        <v>30</v>
      </c>
      <c r="D163" s="25" t="s">
        <v>205</v>
      </c>
      <c r="E163" s="48" t="s">
        <v>22</v>
      </c>
      <c r="F163" s="24" t="s">
        <v>104</v>
      </c>
      <c r="G163" s="22">
        <v>1715.3</v>
      </c>
      <c r="H163" s="22">
        <v>1715.3</v>
      </c>
      <c r="I163" s="22">
        <v>1715.3</v>
      </c>
      <c r="J163" s="19"/>
      <c r="K163" s="15" t="s">
        <v>227</v>
      </c>
      <c r="L163" s="15"/>
      <c r="M163" s="15"/>
      <c r="N163" s="15"/>
      <c r="O163" s="15"/>
    </row>
    <row r="164" spans="1:15" ht="41.25" customHeight="1">
      <c r="A164" s="27" t="s">
        <v>119</v>
      </c>
      <c r="B164" s="28" t="s">
        <v>98</v>
      </c>
      <c r="C164" s="28" t="s">
        <v>16</v>
      </c>
      <c r="D164" s="28" t="s">
        <v>13</v>
      </c>
      <c r="E164" s="28" t="s">
        <v>13</v>
      </c>
      <c r="F164" s="27" t="s">
        <v>119</v>
      </c>
      <c r="G164" s="26">
        <v>0</v>
      </c>
      <c r="H164" s="26">
        <v>0</v>
      </c>
      <c r="I164" s="26">
        <v>0</v>
      </c>
      <c r="J164" s="13" t="s">
        <v>119</v>
      </c>
      <c r="K164" s="17"/>
      <c r="L164" s="17"/>
      <c r="M164" s="17"/>
      <c r="N164" s="17"/>
      <c r="O164" s="17"/>
    </row>
    <row r="165" spans="1:15" ht="41.25" customHeight="1" hidden="1">
      <c r="A165" s="24" t="s">
        <v>120</v>
      </c>
      <c r="B165" s="25" t="s">
        <v>98</v>
      </c>
      <c r="C165" s="25" t="s">
        <v>15</v>
      </c>
      <c r="D165" s="25" t="s">
        <v>13</v>
      </c>
      <c r="E165" s="25" t="s">
        <v>13</v>
      </c>
      <c r="F165" s="24" t="s">
        <v>120</v>
      </c>
      <c r="G165" s="22">
        <v>0</v>
      </c>
      <c r="H165" s="22">
        <v>0</v>
      </c>
      <c r="I165" s="22">
        <v>0</v>
      </c>
      <c r="J165" s="19" t="s">
        <v>120</v>
      </c>
      <c r="K165" s="15"/>
      <c r="L165" s="15"/>
      <c r="M165" s="15"/>
      <c r="N165" s="15"/>
      <c r="O165" s="15"/>
    </row>
    <row r="166" spans="1:15" ht="41.25" customHeight="1" hidden="1">
      <c r="A166" s="24" t="s">
        <v>53</v>
      </c>
      <c r="B166" s="25" t="s">
        <v>98</v>
      </c>
      <c r="C166" s="25" t="s">
        <v>15</v>
      </c>
      <c r="D166" s="25" t="s">
        <v>121</v>
      </c>
      <c r="E166" s="25" t="s">
        <v>13</v>
      </c>
      <c r="F166" s="24" t="s">
        <v>53</v>
      </c>
      <c r="G166" s="22">
        <v>0</v>
      </c>
      <c r="H166" s="22">
        <v>0</v>
      </c>
      <c r="I166" s="22">
        <v>0</v>
      </c>
      <c r="J166" s="19" t="s">
        <v>53</v>
      </c>
      <c r="K166" s="15"/>
      <c r="L166" s="15"/>
      <c r="M166" s="15"/>
      <c r="N166" s="15"/>
      <c r="O166" s="15"/>
    </row>
    <row r="167" spans="1:15" ht="41.25" customHeight="1" hidden="1">
      <c r="A167" s="24" t="s">
        <v>55</v>
      </c>
      <c r="B167" s="25" t="s">
        <v>98</v>
      </c>
      <c r="C167" s="25" t="s">
        <v>15</v>
      </c>
      <c r="D167" s="25" t="s">
        <v>121</v>
      </c>
      <c r="E167" s="25" t="s">
        <v>56</v>
      </c>
      <c r="F167" s="24" t="s">
        <v>55</v>
      </c>
      <c r="G167" s="22">
        <v>0</v>
      </c>
      <c r="H167" s="22">
        <v>0</v>
      </c>
      <c r="I167" s="22">
        <v>0</v>
      </c>
      <c r="J167" s="19" t="s">
        <v>55</v>
      </c>
      <c r="K167" s="15"/>
      <c r="L167" s="15"/>
      <c r="M167" s="15"/>
      <c r="N167" s="15"/>
      <c r="O167" s="15"/>
    </row>
    <row r="168" spans="1:15" ht="41.25" customHeight="1" hidden="1">
      <c r="A168" s="24" t="s">
        <v>122</v>
      </c>
      <c r="B168" s="25" t="s">
        <v>98</v>
      </c>
      <c r="C168" s="25" t="s">
        <v>18</v>
      </c>
      <c r="D168" s="25" t="s">
        <v>13</v>
      </c>
      <c r="E168" s="25" t="s">
        <v>13</v>
      </c>
      <c r="F168" s="24" t="s">
        <v>122</v>
      </c>
      <c r="G168" s="22">
        <v>0</v>
      </c>
      <c r="H168" s="22">
        <v>0</v>
      </c>
      <c r="I168" s="22">
        <v>0</v>
      </c>
      <c r="J168" s="19" t="s">
        <v>122</v>
      </c>
      <c r="K168" s="15"/>
      <c r="L168" s="15"/>
      <c r="M168" s="15"/>
      <c r="N168" s="15"/>
      <c r="O168" s="15"/>
    </row>
    <row r="169" spans="1:15" ht="41.25" customHeight="1" hidden="1">
      <c r="A169" s="24" t="s">
        <v>53</v>
      </c>
      <c r="B169" s="25" t="s">
        <v>98</v>
      </c>
      <c r="C169" s="25" t="s">
        <v>18</v>
      </c>
      <c r="D169" s="25" t="s">
        <v>121</v>
      </c>
      <c r="E169" s="25" t="s">
        <v>13</v>
      </c>
      <c r="F169" s="24" t="s">
        <v>53</v>
      </c>
      <c r="G169" s="22">
        <v>0</v>
      </c>
      <c r="H169" s="22">
        <v>0</v>
      </c>
      <c r="I169" s="22">
        <v>0</v>
      </c>
      <c r="J169" s="19" t="s">
        <v>53</v>
      </c>
      <c r="K169" s="15"/>
      <c r="L169" s="15"/>
      <c r="M169" s="15"/>
      <c r="N169" s="15"/>
      <c r="O169" s="15"/>
    </row>
    <row r="170" spans="1:15" ht="41.25" customHeight="1" hidden="1">
      <c r="A170" s="24" t="s">
        <v>55</v>
      </c>
      <c r="B170" s="25" t="s">
        <v>98</v>
      </c>
      <c r="C170" s="25" t="s">
        <v>18</v>
      </c>
      <c r="D170" s="25" t="s">
        <v>121</v>
      </c>
      <c r="E170" s="25" t="s">
        <v>56</v>
      </c>
      <c r="F170" s="24" t="s">
        <v>55</v>
      </c>
      <c r="G170" s="22">
        <v>0</v>
      </c>
      <c r="H170" s="22">
        <v>0</v>
      </c>
      <c r="I170" s="22">
        <v>0</v>
      </c>
      <c r="J170" s="19" t="s">
        <v>55</v>
      </c>
      <c r="K170" s="15"/>
      <c r="L170" s="15"/>
      <c r="M170" s="15"/>
      <c r="N170" s="15"/>
      <c r="O170" s="15"/>
    </row>
    <row r="171" spans="1:15" ht="41.25" customHeight="1" hidden="1">
      <c r="A171" s="24" t="s">
        <v>53</v>
      </c>
      <c r="B171" s="25" t="s">
        <v>98</v>
      </c>
      <c r="C171" s="25" t="s">
        <v>18</v>
      </c>
      <c r="D171" s="25" t="s">
        <v>123</v>
      </c>
      <c r="E171" s="25" t="s">
        <v>13</v>
      </c>
      <c r="F171" s="24" t="s">
        <v>53</v>
      </c>
      <c r="G171" s="22">
        <v>0</v>
      </c>
      <c r="H171" s="22">
        <v>0</v>
      </c>
      <c r="I171" s="22">
        <v>0</v>
      </c>
      <c r="J171" s="19" t="s">
        <v>53</v>
      </c>
      <c r="K171" s="15"/>
      <c r="L171" s="15"/>
      <c r="M171" s="15"/>
      <c r="N171" s="15"/>
      <c r="O171" s="15"/>
    </row>
    <row r="172" spans="1:15" ht="41.25" customHeight="1" hidden="1">
      <c r="A172" s="24" t="s">
        <v>55</v>
      </c>
      <c r="B172" s="25" t="s">
        <v>98</v>
      </c>
      <c r="C172" s="25" t="s">
        <v>18</v>
      </c>
      <c r="D172" s="25" t="s">
        <v>123</v>
      </c>
      <c r="E172" s="25" t="s">
        <v>56</v>
      </c>
      <c r="F172" s="24" t="s">
        <v>55</v>
      </c>
      <c r="G172" s="22">
        <v>0</v>
      </c>
      <c r="H172" s="22">
        <v>0</v>
      </c>
      <c r="I172" s="22">
        <v>0</v>
      </c>
      <c r="J172" s="19" t="s">
        <v>55</v>
      </c>
      <c r="K172" s="15"/>
      <c r="L172" s="15"/>
      <c r="M172" s="15"/>
      <c r="N172" s="15"/>
      <c r="O172" s="15"/>
    </row>
    <row r="173" spans="1:15" ht="41.25" customHeight="1" hidden="1">
      <c r="A173" s="24" t="s">
        <v>53</v>
      </c>
      <c r="B173" s="25" t="s">
        <v>98</v>
      </c>
      <c r="C173" s="25" t="s">
        <v>18</v>
      </c>
      <c r="D173" s="25" t="s">
        <v>124</v>
      </c>
      <c r="E173" s="25" t="s">
        <v>13</v>
      </c>
      <c r="F173" s="24" t="s">
        <v>53</v>
      </c>
      <c r="G173" s="22">
        <v>0</v>
      </c>
      <c r="H173" s="22">
        <v>0</v>
      </c>
      <c r="I173" s="22">
        <v>0</v>
      </c>
      <c r="J173" s="19" t="s">
        <v>53</v>
      </c>
      <c r="K173" s="15"/>
      <c r="L173" s="15"/>
      <c r="M173" s="15"/>
      <c r="N173" s="15"/>
      <c r="O173" s="15"/>
    </row>
    <row r="174" spans="1:15" ht="41.25" customHeight="1" hidden="1">
      <c r="A174" s="24" t="s">
        <v>55</v>
      </c>
      <c r="B174" s="25" t="s">
        <v>98</v>
      </c>
      <c r="C174" s="25" t="s">
        <v>18</v>
      </c>
      <c r="D174" s="25" t="s">
        <v>124</v>
      </c>
      <c r="E174" s="25" t="s">
        <v>56</v>
      </c>
      <c r="F174" s="24" t="s">
        <v>55</v>
      </c>
      <c r="G174" s="22">
        <v>0</v>
      </c>
      <c r="H174" s="22">
        <v>0</v>
      </c>
      <c r="I174" s="22">
        <v>0</v>
      </c>
      <c r="J174" s="19" t="s">
        <v>55</v>
      </c>
      <c r="K174" s="15"/>
      <c r="L174" s="15"/>
      <c r="M174" s="15"/>
      <c r="N174" s="15"/>
      <c r="O174" s="15"/>
    </row>
    <row r="175" spans="1:15" ht="41.25" customHeight="1" hidden="1">
      <c r="A175" s="24" t="s">
        <v>125</v>
      </c>
      <c r="B175" s="25" t="s">
        <v>98</v>
      </c>
      <c r="C175" s="25" t="s">
        <v>18</v>
      </c>
      <c r="D175" s="25" t="s">
        <v>126</v>
      </c>
      <c r="E175" s="25" t="s">
        <v>13</v>
      </c>
      <c r="F175" s="24" t="s">
        <v>125</v>
      </c>
      <c r="G175" s="22">
        <v>0</v>
      </c>
      <c r="H175" s="22">
        <v>0</v>
      </c>
      <c r="I175" s="22">
        <v>0</v>
      </c>
      <c r="J175" s="19" t="s">
        <v>125</v>
      </c>
      <c r="K175" s="15"/>
      <c r="L175" s="15"/>
      <c r="M175" s="15"/>
      <c r="N175" s="15"/>
      <c r="O175" s="15"/>
    </row>
    <row r="176" spans="1:15" ht="41.25" customHeight="1" hidden="1">
      <c r="A176" s="24" t="s">
        <v>55</v>
      </c>
      <c r="B176" s="25" t="s">
        <v>98</v>
      </c>
      <c r="C176" s="25" t="s">
        <v>18</v>
      </c>
      <c r="D176" s="25" t="s">
        <v>126</v>
      </c>
      <c r="E176" s="25" t="s">
        <v>56</v>
      </c>
      <c r="F176" s="24" t="s">
        <v>55</v>
      </c>
      <c r="G176" s="22">
        <v>0</v>
      </c>
      <c r="H176" s="22">
        <v>0</v>
      </c>
      <c r="I176" s="22">
        <v>0</v>
      </c>
      <c r="J176" s="19" t="s">
        <v>55</v>
      </c>
      <c r="K176" s="15"/>
      <c r="L176" s="15"/>
      <c r="M176" s="15"/>
      <c r="N176" s="15"/>
      <c r="O176" s="15"/>
    </row>
    <row r="177" spans="1:15" ht="41.25" customHeight="1" hidden="1">
      <c r="A177" s="24" t="s">
        <v>127</v>
      </c>
      <c r="B177" s="25" t="s">
        <v>98</v>
      </c>
      <c r="C177" s="25" t="s">
        <v>24</v>
      </c>
      <c r="D177" s="25" t="s">
        <v>13</v>
      </c>
      <c r="E177" s="25" t="s">
        <v>13</v>
      </c>
      <c r="F177" s="24" t="s">
        <v>127</v>
      </c>
      <c r="G177" s="22">
        <v>0</v>
      </c>
      <c r="H177" s="22">
        <v>0</v>
      </c>
      <c r="I177" s="22">
        <v>0</v>
      </c>
      <c r="J177" s="19" t="s">
        <v>127</v>
      </c>
      <c r="K177" s="15"/>
      <c r="L177" s="15"/>
      <c r="M177" s="15"/>
      <c r="N177" s="15"/>
      <c r="O177" s="15"/>
    </row>
    <row r="178" spans="1:15" ht="41.25" customHeight="1" hidden="1">
      <c r="A178" s="24" t="s">
        <v>53</v>
      </c>
      <c r="B178" s="25" t="s">
        <v>98</v>
      </c>
      <c r="C178" s="25" t="s">
        <v>24</v>
      </c>
      <c r="D178" s="25" t="s">
        <v>121</v>
      </c>
      <c r="E178" s="25" t="s">
        <v>13</v>
      </c>
      <c r="F178" s="24" t="s">
        <v>53</v>
      </c>
      <c r="G178" s="22">
        <v>0</v>
      </c>
      <c r="H178" s="22">
        <v>0</v>
      </c>
      <c r="I178" s="22">
        <v>0</v>
      </c>
      <c r="J178" s="19" t="s">
        <v>53</v>
      </c>
      <c r="K178" s="15"/>
      <c r="L178" s="15"/>
      <c r="M178" s="15"/>
      <c r="N178" s="15"/>
      <c r="O178" s="15"/>
    </row>
    <row r="179" spans="1:15" ht="41.25" customHeight="1" hidden="1">
      <c r="A179" s="24" t="s">
        <v>55</v>
      </c>
      <c r="B179" s="25" t="s">
        <v>98</v>
      </c>
      <c r="C179" s="25" t="s">
        <v>24</v>
      </c>
      <c r="D179" s="25" t="s">
        <v>121</v>
      </c>
      <c r="E179" s="25" t="s">
        <v>56</v>
      </c>
      <c r="F179" s="24" t="s">
        <v>55</v>
      </c>
      <c r="G179" s="22">
        <v>0</v>
      </c>
      <c r="H179" s="22">
        <v>0</v>
      </c>
      <c r="I179" s="22">
        <v>0</v>
      </c>
      <c r="J179" s="19" t="s">
        <v>55</v>
      </c>
      <c r="K179" s="15"/>
      <c r="L179" s="15"/>
      <c r="M179" s="15"/>
      <c r="N179" s="15"/>
      <c r="O179" s="15"/>
    </row>
    <row r="180" spans="1:15" ht="41.25" customHeight="1" hidden="1">
      <c r="A180" s="24" t="s">
        <v>128</v>
      </c>
      <c r="B180" s="25" t="s">
        <v>98</v>
      </c>
      <c r="C180" s="25" t="s">
        <v>30</v>
      </c>
      <c r="D180" s="25" t="s">
        <v>13</v>
      </c>
      <c r="E180" s="25" t="s">
        <v>13</v>
      </c>
      <c r="F180" s="24" t="s">
        <v>128</v>
      </c>
      <c r="G180" s="22">
        <v>0</v>
      </c>
      <c r="H180" s="22">
        <v>0</v>
      </c>
      <c r="I180" s="22">
        <v>0</v>
      </c>
      <c r="J180" s="19" t="s">
        <v>128</v>
      </c>
      <c r="K180" s="15"/>
      <c r="L180" s="15"/>
      <c r="M180" s="15"/>
      <c r="N180" s="15"/>
      <c r="O180" s="15"/>
    </row>
    <row r="181" spans="1:15" ht="41.25" customHeight="1" hidden="1">
      <c r="A181" s="24" t="s">
        <v>53</v>
      </c>
      <c r="B181" s="25" t="s">
        <v>98</v>
      </c>
      <c r="C181" s="25" t="s">
        <v>30</v>
      </c>
      <c r="D181" s="25" t="s">
        <v>121</v>
      </c>
      <c r="E181" s="25" t="s">
        <v>13</v>
      </c>
      <c r="F181" s="24" t="s">
        <v>53</v>
      </c>
      <c r="G181" s="22">
        <v>0</v>
      </c>
      <c r="H181" s="22">
        <v>0</v>
      </c>
      <c r="I181" s="22">
        <v>0</v>
      </c>
      <c r="J181" s="19" t="s">
        <v>53</v>
      </c>
      <c r="K181" s="15"/>
      <c r="L181" s="15"/>
      <c r="M181" s="15"/>
      <c r="N181" s="15"/>
      <c r="O181" s="15"/>
    </row>
    <row r="182" spans="1:15" ht="41.25" customHeight="1" hidden="1">
      <c r="A182" s="24" t="s">
        <v>55</v>
      </c>
      <c r="B182" s="25" t="s">
        <v>98</v>
      </c>
      <c r="C182" s="25" t="s">
        <v>30</v>
      </c>
      <c r="D182" s="25" t="s">
        <v>121</v>
      </c>
      <c r="E182" s="25" t="s">
        <v>56</v>
      </c>
      <c r="F182" s="24" t="s">
        <v>55</v>
      </c>
      <c r="G182" s="22">
        <v>0</v>
      </c>
      <c r="H182" s="22">
        <v>0</v>
      </c>
      <c r="I182" s="22">
        <v>0</v>
      </c>
      <c r="J182" s="19" t="s">
        <v>55</v>
      </c>
      <c r="K182" s="15"/>
      <c r="L182" s="15"/>
      <c r="M182" s="15"/>
      <c r="N182" s="15"/>
      <c r="O182" s="15"/>
    </row>
    <row r="183" spans="1:15" ht="41.25" customHeight="1" hidden="1">
      <c r="A183" s="24" t="s">
        <v>125</v>
      </c>
      <c r="B183" s="25" t="s">
        <v>98</v>
      </c>
      <c r="C183" s="25" t="s">
        <v>30</v>
      </c>
      <c r="D183" s="25" t="s">
        <v>126</v>
      </c>
      <c r="E183" s="25" t="s">
        <v>13</v>
      </c>
      <c r="F183" s="24" t="s">
        <v>125</v>
      </c>
      <c r="G183" s="22">
        <v>0</v>
      </c>
      <c r="H183" s="22">
        <v>0</v>
      </c>
      <c r="I183" s="22">
        <v>0</v>
      </c>
      <c r="J183" s="19" t="s">
        <v>125</v>
      </c>
      <c r="K183" s="15"/>
      <c r="L183" s="15"/>
      <c r="M183" s="15"/>
      <c r="N183" s="15"/>
      <c r="O183" s="15"/>
    </row>
    <row r="184" spans="1:15" ht="41.25" customHeight="1" hidden="1">
      <c r="A184" s="24" t="s">
        <v>55</v>
      </c>
      <c r="B184" s="25" t="s">
        <v>98</v>
      </c>
      <c r="C184" s="25" t="s">
        <v>30</v>
      </c>
      <c r="D184" s="25" t="s">
        <v>126</v>
      </c>
      <c r="E184" s="25" t="s">
        <v>56</v>
      </c>
      <c r="F184" s="24" t="s">
        <v>55</v>
      </c>
      <c r="G184" s="22">
        <v>0</v>
      </c>
      <c r="H184" s="22">
        <v>0</v>
      </c>
      <c r="I184" s="22">
        <v>0</v>
      </c>
      <c r="J184" s="19" t="s">
        <v>55</v>
      </c>
      <c r="K184" s="15"/>
      <c r="L184" s="15"/>
      <c r="M184" s="15"/>
      <c r="N184" s="15"/>
      <c r="O184" s="15"/>
    </row>
    <row r="185" spans="1:15" ht="41.25" customHeight="1" hidden="1">
      <c r="A185" s="24" t="s">
        <v>129</v>
      </c>
      <c r="B185" s="25" t="s">
        <v>98</v>
      </c>
      <c r="C185" s="25" t="s">
        <v>98</v>
      </c>
      <c r="D185" s="25" t="s">
        <v>13</v>
      </c>
      <c r="E185" s="25" t="s">
        <v>13</v>
      </c>
      <c r="F185" s="24" t="s">
        <v>129</v>
      </c>
      <c r="G185" s="22">
        <v>0</v>
      </c>
      <c r="H185" s="22">
        <v>0</v>
      </c>
      <c r="I185" s="22">
        <v>0</v>
      </c>
      <c r="J185" s="19" t="s">
        <v>129</v>
      </c>
      <c r="K185" s="15"/>
      <c r="L185" s="15"/>
      <c r="M185" s="15"/>
      <c r="N185" s="15"/>
      <c r="O185" s="15"/>
    </row>
    <row r="186" spans="1:15" ht="41.25" customHeight="1" hidden="1">
      <c r="A186" s="24" t="s">
        <v>53</v>
      </c>
      <c r="B186" s="25" t="s">
        <v>98</v>
      </c>
      <c r="C186" s="25" t="s">
        <v>98</v>
      </c>
      <c r="D186" s="25" t="s">
        <v>99</v>
      </c>
      <c r="E186" s="25" t="s">
        <v>13</v>
      </c>
      <c r="F186" s="24" t="s">
        <v>53</v>
      </c>
      <c r="G186" s="22">
        <v>0</v>
      </c>
      <c r="H186" s="22">
        <v>0</v>
      </c>
      <c r="I186" s="22">
        <v>0</v>
      </c>
      <c r="J186" s="19" t="s">
        <v>53</v>
      </c>
      <c r="K186" s="15"/>
      <c r="L186" s="15"/>
      <c r="M186" s="15"/>
      <c r="N186" s="15"/>
      <c r="O186" s="15"/>
    </row>
    <row r="187" spans="1:15" ht="41.25" customHeight="1" hidden="1">
      <c r="A187" s="24" t="s">
        <v>55</v>
      </c>
      <c r="B187" s="25" t="s">
        <v>98</v>
      </c>
      <c r="C187" s="25" t="s">
        <v>98</v>
      </c>
      <c r="D187" s="25" t="s">
        <v>99</v>
      </c>
      <c r="E187" s="25" t="s">
        <v>56</v>
      </c>
      <c r="F187" s="24" t="s">
        <v>55</v>
      </c>
      <c r="G187" s="22">
        <v>0</v>
      </c>
      <c r="H187" s="22">
        <v>0</v>
      </c>
      <c r="I187" s="22">
        <v>0</v>
      </c>
      <c r="J187" s="19" t="s">
        <v>55</v>
      </c>
      <c r="K187" s="15"/>
      <c r="L187" s="15"/>
      <c r="M187" s="15"/>
      <c r="N187" s="15"/>
      <c r="O187" s="15"/>
    </row>
    <row r="188" spans="1:15" ht="41.25" customHeight="1" hidden="1">
      <c r="A188" s="24" t="s">
        <v>130</v>
      </c>
      <c r="B188" s="25" t="s">
        <v>98</v>
      </c>
      <c r="C188" s="25" t="s">
        <v>98</v>
      </c>
      <c r="D188" s="25" t="s">
        <v>131</v>
      </c>
      <c r="E188" s="25" t="s">
        <v>13</v>
      </c>
      <c r="F188" s="24" t="s">
        <v>130</v>
      </c>
      <c r="G188" s="22">
        <v>0</v>
      </c>
      <c r="H188" s="22">
        <v>0</v>
      </c>
      <c r="I188" s="22">
        <v>0</v>
      </c>
      <c r="J188" s="19" t="s">
        <v>130</v>
      </c>
      <c r="K188" s="15"/>
      <c r="L188" s="15"/>
      <c r="M188" s="15"/>
      <c r="N188" s="15"/>
      <c r="O188" s="15"/>
    </row>
    <row r="189" spans="1:15" ht="41.25" customHeight="1" hidden="1">
      <c r="A189" s="24" t="s">
        <v>132</v>
      </c>
      <c r="B189" s="25" t="s">
        <v>98</v>
      </c>
      <c r="C189" s="25" t="s">
        <v>98</v>
      </c>
      <c r="D189" s="25" t="s">
        <v>131</v>
      </c>
      <c r="E189" s="25" t="s">
        <v>133</v>
      </c>
      <c r="F189" s="24" t="s">
        <v>132</v>
      </c>
      <c r="G189" s="22">
        <v>0</v>
      </c>
      <c r="H189" s="22">
        <v>0</v>
      </c>
      <c r="I189" s="22">
        <v>0</v>
      </c>
      <c r="J189" s="19" t="s">
        <v>132</v>
      </c>
      <c r="K189" s="15"/>
      <c r="L189" s="15"/>
      <c r="M189" s="15"/>
      <c r="N189" s="15"/>
      <c r="O189" s="15"/>
    </row>
    <row r="190" spans="1:15" ht="41.25" customHeight="1" hidden="1">
      <c r="A190" s="24" t="s">
        <v>134</v>
      </c>
      <c r="B190" s="25" t="s">
        <v>98</v>
      </c>
      <c r="C190" s="25" t="s">
        <v>98</v>
      </c>
      <c r="D190" s="25" t="s">
        <v>135</v>
      </c>
      <c r="E190" s="25" t="s">
        <v>13</v>
      </c>
      <c r="F190" s="24" t="s">
        <v>134</v>
      </c>
      <c r="G190" s="22">
        <v>0</v>
      </c>
      <c r="H190" s="22">
        <v>0</v>
      </c>
      <c r="I190" s="22">
        <v>0</v>
      </c>
      <c r="J190" s="19" t="s">
        <v>134</v>
      </c>
      <c r="K190" s="15"/>
      <c r="L190" s="15"/>
      <c r="M190" s="15"/>
      <c r="N190" s="15"/>
      <c r="O190" s="15"/>
    </row>
    <row r="191" spans="1:15" ht="41.25" customHeight="1" hidden="1">
      <c r="A191" s="24" t="s">
        <v>132</v>
      </c>
      <c r="B191" s="25" t="s">
        <v>98</v>
      </c>
      <c r="C191" s="25" t="s">
        <v>98</v>
      </c>
      <c r="D191" s="25" t="s">
        <v>135</v>
      </c>
      <c r="E191" s="25" t="s">
        <v>133</v>
      </c>
      <c r="F191" s="24" t="s">
        <v>132</v>
      </c>
      <c r="G191" s="22">
        <v>0</v>
      </c>
      <c r="H191" s="22">
        <v>0</v>
      </c>
      <c r="I191" s="22">
        <v>0</v>
      </c>
      <c r="J191" s="19" t="s">
        <v>132</v>
      </c>
      <c r="K191" s="15"/>
      <c r="L191" s="15"/>
      <c r="M191" s="15"/>
      <c r="N191" s="15"/>
      <c r="O191" s="15"/>
    </row>
    <row r="192" spans="1:15" ht="41.25" customHeight="1" hidden="1">
      <c r="A192" s="24" t="s">
        <v>136</v>
      </c>
      <c r="B192" s="25" t="s">
        <v>98</v>
      </c>
      <c r="C192" s="25" t="s">
        <v>98</v>
      </c>
      <c r="D192" s="25" t="s">
        <v>137</v>
      </c>
      <c r="E192" s="25" t="s">
        <v>13</v>
      </c>
      <c r="F192" s="24" t="s">
        <v>136</v>
      </c>
      <c r="G192" s="22">
        <v>0</v>
      </c>
      <c r="H192" s="22">
        <v>0</v>
      </c>
      <c r="I192" s="22">
        <v>0</v>
      </c>
      <c r="J192" s="19" t="s">
        <v>136</v>
      </c>
      <c r="K192" s="15"/>
      <c r="L192" s="15"/>
      <c r="M192" s="15"/>
      <c r="N192" s="15"/>
      <c r="O192" s="15"/>
    </row>
    <row r="193" spans="1:15" ht="41.25" customHeight="1" hidden="1">
      <c r="A193" s="24" t="s">
        <v>132</v>
      </c>
      <c r="B193" s="25" t="s">
        <v>98</v>
      </c>
      <c r="C193" s="25" t="s">
        <v>98</v>
      </c>
      <c r="D193" s="25" t="s">
        <v>137</v>
      </c>
      <c r="E193" s="25" t="s">
        <v>133</v>
      </c>
      <c r="F193" s="24" t="s">
        <v>132</v>
      </c>
      <c r="G193" s="22">
        <v>0</v>
      </c>
      <c r="H193" s="22">
        <v>0</v>
      </c>
      <c r="I193" s="22">
        <v>0</v>
      </c>
      <c r="J193" s="19" t="s">
        <v>132</v>
      </c>
      <c r="K193" s="15"/>
      <c r="L193" s="15"/>
      <c r="M193" s="15"/>
      <c r="N193" s="15"/>
      <c r="O193" s="15"/>
    </row>
    <row r="194" spans="1:15" ht="41.25" customHeight="1" hidden="1">
      <c r="A194" s="24" t="s">
        <v>138</v>
      </c>
      <c r="B194" s="25" t="s">
        <v>98</v>
      </c>
      <c r="C194" s="25" t="s">
        <v>98</v>
      </c>
      <c r="D194" s="25" t="s">
        <v>139</v>
      </c>
      <c r="E194" s="25" t="s">
        <v>13</v>
      </c>
      <c r="F194" s="24" t="s">
        <v>138</v>
      </c>
      <c r="G194" s="22">
        <v>0</v>
      </c>
      <c r="H194" s="22">
        <v>0</v>
      </c>
      <c r="I194" s="22">
        <v>0</v>
      </c>
      <c r="J194" s="19" t="s">
        <v>138</v>
      </c>
      <c r="K194" s="15"/>
      <c r="L194" s="15"/>
      <c r="M194" s="15"/>
      <c r="N194" s="15"/>
      <c r="O194" s="15"/>
    </row>
    <row r="195" spans="1:15" ht="41.25" customHeight="1" hidden="1">
      <c r="A195" s="24" t="s">
        <v>132</v>
      </c>
      <c r="B195" s="25" t="s">
        <v>98</v>
      </c>
      <c r="C195" s="25" t="s">
        <v>98</v>
      </c>
      <c r="D195" s="25" t="s">
        <v>139</v>
      </c>
      <c r="E195" s="25" t="s">
        <v>133</v>
      </c>
      <c r="F195" s="24" t="s">
        <v>132</v>
      </c>
      <c r="G195" s="22">
        <v>0</v>
      </c>
      <c r="H195" s="22">
        <v>0</v>
      </c>
      <c r="I195" s="22">
        <v>0</v>
      </c>
      <c r="J195" s="19" t="s">
        <v>132</v>
      </c>
      <c r="K195" s="15"/>
      <c r="L195" s="15"/>
      <c r="M195" s="15"/>
      <c r="N195" s="15"/>
      <c r="O195" s="15"/>
    </row>
    <row r="196" spans="1:15" ht="41.25" customHeight="1" hidden="1">
      <c r="A196" s="24" t="s">
        <v>140</v>
      </c>
      <c r="B196" s="25" t="s">
        <v>98</v>
      </c>
      <c r="C196" s="25" t="s">
        <v>98</v>
      </c>
      <c r="D196" s="25" t="s">
        <v>141</v>
      </c>
      <c r="E196" s="25" t="s">
        <v>13</v>
      </c>
      <c r="F196" s="24" t="s">
        <v>140</v>
      </c>
      <c r="G196" s="22">
        <v>0</v>
      </c>
      <c r="H196" s="22">
        <v>0</v>
      </c>
      <c r="I196" s="22">
        <v>0</v>
      </c>
      <c r="J196" s="19" t="s">
        <v>140</v>
      </c>
      <c r="K196" s="15"/>
      <c r="L196" s="15"/>
      <c r="M196" s="15"/>
      <c r="N196" s="15"/>
      <c r="O196" s="15"/>
    </row>
    <row r="197" spans="1:15" ht="41.25" customHeight="1" hidden="1">
      <c r="A197" s="24" t="s">
        <v>132</v>
      </c>
      <c r="B197" s="25" t="s">
        <v>98</v>
      </c>
      <c r="C197" s="25" t="s">
        <v>98</v>
      </c>
      <c r="D197" s="25" t="s">
        <v>141</v>
      </c>
      <c r="E197" s="25" t="s">
        <v>133</v>
      </c>
      <c r="F197" s="24" t="s">
        <v>132</v>
      </c>
      <c r="G197" s="22">
        <v>0</v>
      </c>
      <c r="H197" s="22">
        <v>0</v>
      </c>
      <c r="I197" s="22">
        <v>0</v>
      </c>
      <c r="J197" s="19" t="s">
        <v>132</v>
      </c>
      <c r="K197" s="15"/>
      <c r="L197" s="15"/>
      <c r="M197" s="15"/>
      <c r="N197" s="15"/>
      <c r="O197" s="15"/>
    </row>
    <row r="198" spans="1:15" ht="41.25" customHeight="1" hidden="1">
      <c r="A198" s="24" t="s">
        <v>142</v>
      </c>
      <c r="B198" s="25" t="s">
        <v>98</v>
      </c>
      <c r="C198" s="25" t="s">
        <v>98</v>
      </c>
      <c r="D198" s="25" t="s">
        <v>143</v>
      </c>
      <c r="E198" s="25" t="s">
        <v>13</v>
      </c>
      <c r="F198" s="24" t="s">
        <v>142</v>
      </c>
      <c r="G198" s="22">
        <v>0</v>
      </c>
      <c r="H198" s="22">
        <v>0</v>
      </c>
      <c r="I198" s="22">
        <v>0</v>
      </c>
      <c r="J198" s="19" t="s">
        <v>142</v>
      </c>
      <c r="K198" s="15"/>
      <c r="L198" s="15"/>
      <c r="M198" s="15"/>
      <c r="N198" s="15"/>
      <c r="O198" s="15"/>
    </row>
    <row r="199" spans="1:15" ht="41.25" customHeight="1" hidden="1">
      <c r="A199" s="24" t="s">
        <v>132</v>
      </c>
      <c r="B199" s="25" t="s">
        <v>98</v>
      </c>
      <c r="C199" s="25" t="s">
        <v>98</v>
      </c>
      <c r="D199" s="25" t="s">
        <v>143</v>
      </c>
      <c r="E199" s="25" t="s">
        <v>133</v>
      </c>
      <c r="F199" s="24" t="s">
        <v>132</v>
      </c>
      <c r="G199" s="22">
        <v>0</v>
      </c>
      <c r="H199" s="22">
        <v>0</v>
      </c>
      <c r="I199" s="22">
        <v>0</v>
      </c>
      <c r="J199" s="19" t="s">
        <v>132</v>
      </c>
      <c r="K199" s="15"/>
      <c r="L199" s="15"/>
      <c r="M199" s="15"/>
      <c r="N199" s="15"/>
      <c r="O199" s="15"/>
    </row>
    <row r="200" spans="1:15" ht="41.25" customHeight="1" hidden="1">
      <c r="A200" s="24" t="s">
        <v>144</v>
      </c>
      <c r="B200" s="25" t="s">
        <v>98</v>
      </c>
      <c r="C200" s="25" t="s">
        <v>98</v>
      </c>
      <c r="D200" s="25" t="s">
        <v>145</v>
      </c>
      <c r="E200" s="25" t="s">
        <v>13</v>
      </c>
      <c r="F200" s="24" t="s">
        <v>144</v>
      </c>
      <c r="G200" s="22">
        <v>0</v>
      </c>
      <c r="H200" s="22">
        <v>0</v>
      </c>
      <c r="I200" s="22">
        <v>0</v>
      </c>
      <c r="J200" s="19" t="s">
        <v>144</v>
      </c>
      <c r="K200" s="15"/>
      <c r="L200" s="15"/>
      <c r="M200" s="15"/>
      <c r="N200" s="15"/>
      <c r="O200" s="15"/>
    </row>
    <row r="201" spans="1:15" ht="41.25" customHeight="1" hidden="1">
      <c r="A201" s="24" t="s">
        <v>132</v>
      </c>
      <c r="B201" s="25" t="s">
        <v>98</v>
      </c>
      <c r="C201" s="25" t="s">
        <v>98</v>
      </c>
      <c r="D201" s="25" t="s">
        <v>145</v>
      </c>
      <c r="E201" s="25" t="s">
        <v>133</v>
      </c>
      <c r="F201" s="24" t="s">
        <v>132</v>
      </c>
      <c r="G201" s="22">
        <v>0</v>
      </c>
      <c r="H201" s="22">
        <v>0</v>
      </c>
      <c r="I201" s="22">
        <v>0</v>
      </c>
      <c r="J201" s="19" t="s">
        <v>132</v>
      </c>
      <c r="K201" s="15"/>
      <c r="L201" s="15"/>
      <c r="M201" s="15"/>
      <c r="N201" s="15"/>
      <c r="O201" s="15"/>
    </row>
    <row r="202" spans="1:15" ht="41.25" customHeight="1" hidden="1">
      <c r="A202" s="24" t="s">
        <v>146</v>
      </c>
      <c r="B202" s="25" t="s">
        <v>98</v>
      </c>
      <c r="C202" s="25" t="s">
        <v>98</v>
      </c>
      <c r="D202" s="25" t="s">
        <v>147</v>
      </c>
      <c r="E202" s="25" t="s">
        <v>13</v>
      </c>
      <c r="F202" s="24" t="s">
        <v>146</v>
      </c>
      <c r="G202" s="22">
        <v>0</v>
      </c>
      <c r="H202" s="22">
        <v>0</v>
      </c>
      <c r="I202" s="22">
        <v>0</v>
      </c>
      <c r="J202" s="19" t="s">
        <v>146</v>
      </c>
      <c r="K202" s="15"/>
      <c r="L202" s="15"/>
      <c r="M202" s="15"/>
      <c r="N202" s="15"/>
      <c r="O202" s="15"/>
    </row>
    <row r="203" spans="1:15" ht="41.25" customHeight="1" hidden="1">
      <c r="A203" s="24" t="s">
        <v>132</v>
      </c>
      <c r="B203" s="25" t="s">
        <v>98</v>
      </c>
      <c r="C203" s="25" t="s">
        <v>98</v>
      </c>
      <c r="D203" s="25" t="s">
        <v>147</v>
      </c>
      <c r="E203" s="25" t="s">
        <v>133</v>
      </c>
      <c r="F203" s="24" t="s">
        <v>132</v>
      </c>
      <c r="G203" s="22">
        <v>0</v>
      </c>
      <c r="H203" s="22">
        <v>0</v>
      </c>
      <c r="I203" s="22">
        <v>0</v>
      </c>
      <c r="J203" s="19" t="s">
        <v>132</v>
      </c>
      <c r="K203" s="15"/>
      <c r="L203" s="15"/>
      <c r="M203" s="15"/>
      <c r="N203" s="15"/>
      <c r="O203" s="15"/>
    </row>
    <row r="204" spans="1:15" ht="41.25" customHeight="1" hidden="1">
      <c r="A204" s="24" t="s">
        <v>100</v>
      </c>
      <c r="B204" s="25" t="s">
        <v>98</v>
      </c>
      <c r="C204" s="25" t="s">
        <v>98</v>
      </c>
      <c r="D204" s="25" t="s">
        <v>101</v>
      </c>
      <c r="E204" s="25" t="s">
        <v>13</v>
      </c>
      <c r="F204" s="24" t="s">
        <v>100</v>
      </c>
      <c r="G204" s="22">
        <v>0</v>
      </c>
      <c r="H204" s="22">
        <v>0</v>
      </c>
      <c r="I204" s="22">
        <v>0</v>
      </c>
      <c r="J204" s="19" t="s">
        <v>100</v>
      </c>
      <c r="K204" s="15"/>
      <c r="L204" s="15"/>
      <c r="M204" s="15"/>
      <c r="N204" s="15"/>
      <c r="O204" s="15"/>
    </row>
    <row r="205" spans="1:15" ht="41.25" customHeight="1" hidden="1">
      <c r="A205" s="24" t="s">
        <v>132</v>
      </c>
      <c r="B205" s="25" t="s">
        <v>98</v>
      </c>
      <c r="C205" s="25" t="s">
        <v>98</v>
      </c>
      <c r="D205" s="25" t="s">
        <v>101</v>
      </c>
      <c r="E205" s="25" t="s">
        <v>133</v>
      </c>
      <c r="F205" s="24" t="s">
        <v>132</v>
      </c>
      <c r="G205" s="22">
        <v>0</v>
      </c>
      <c r="H205" s="22">
        <v>0</v>
      </c>
      <c r="I205" s="22">
        <v>0</v>
      </c>
      <c r="J205" s="19" t="s">
        <v>132</v>
      </c>
      <c r="K205" s="15"/>
      <c r="L205" s="15"/>
      <c r="M205" s="15"/>
      <c r="N205" s="15"/>
      <c r="O205" s="15"/>
    </row>
    <row r="206" spans="1:15" ht="41.25" customHeight="1" hidden="1">
      <c r="A206" s="24" t="s">
        <v>106</v>
      </c>
      <c r="B206" s="25" t="s">
        <v>98</v>
      </c>
      <c r="C206" s="25" t="s">
        <v>98</v>
      </c>
      <c r="D206" s="25" t="s">
        <v>107</v>
      </c>
      <c r="E206" s="25" t="s">
        <v>13</v>
      </c>
      <c r="F206" s="24" t="s">
        <v>106</v>
      </c>
      <c r="G206" s="22">
        <v>0</v>
      </c>
      <c r="H206" s="22">
        <v>0</v>
      </c>
      <c r="I206" s="22">
        <v>0</v>
      </c>
      <c r="J206" s="19" t="s">
        <v>106</v>
      </c>
      <c r="K206" s="15"/>
      <c r="L206" s="15"/>
      <c r="M206" s="15"/>
      <c r="N206" s="15"/>
      <c r="O206" s="15"/>
    </row>
    <row r="207" spans="1:15" ht="41.25" customHeight="1" hidden="1">
      <c r="A207" s="24" t="s">
        <v>132</v>
      </c>
      <c r="B207" s="25" t="s">
        <v>98</v>
      </c>
      <c r="C207" s="25" t="s">
        <v>98</v>
      </c>
      <c r="D207" s="25" t="s">
        <v>107</v>
      </c>
      <c r="E207" s="25" t="s">
        <v>133</v>
      </c>
      <c r="F207" s="24" t="s">
        <v>132</v>
      </c>
      <c r="G207" s="22">
        <v>0</v>
      </c>
      <c r="H207" s="22">
        <v>0</v>
      </c>
      <c r="I207" s="22">
        <v>0</v>
      </c>
      <c r="J207" s="19" t="s">
        <v>132</v>
      </c>
      <c r="K207" s="15"/>
      <c r="L207" s="15"/>
      <c r="M207" s="15"/>
      <c r="N207" s="15"/>
      <c r="O207" s="15"/>
    </row>
    <row r="208" spans="1:15" ht="41.25" customHeight="1" hidden="1">
      <c r="A208" s="24" t="s">
        <v>148</v>
      </c>
      <c r="B208" s="25" t="s">
        <v>98</v>
      </c>
      <c r="C208" s="25" t="s">
        <v>98</v>
      </c>
      <c r="D208" s="25" t="s">
        <v>149</v>
      </c>
      <c r="E208" s="25" t="s">
        <v>13</v>
      </c>
      <c r="F208" s="24" t="s">
        <v>148</v>
      </c>
      <c r="G208" s="22">
        <v>0</v>
      </c>
      <c r="H208" s="22">
        <v>0</v>
      </c>
      <c r="I208" s="22">
        <v>0</v>
      </c>
      <c r="J208" s="19" t="s">
        <v>148</v>
      </c>
      <c r="K208" s="15"/>
      <c r="L208" s="15"/>
      <c r="M208" s="15"/>
      <c r="N208" s="15"/>
      <c r="O208" s="15"/>
    </row>
    <row r="209" spans="1:15" ht="41.25" customHeight="1" hidden="1">
      <c r="A209" s="24" t="s">
        <v>132</v>
      </c>
      <c r="B209" s="25" t="s">
        <v>98</v>
      </c>
      <c r="C209" s="25" t="s">
        <v>98</v>
      </c>
      <c r="D209" s="25" t="s">
        <v>149</v>
      </c>
      <c r="E209" s="25" t="s">
        <v>133</v>
      </c>
      <c r="F209" s="24" t="s">
        <v>132</v>
      </c>
      <c r="G209" s="22">
        <v>0</v>
      </c>
      <c r="H209" s="22">
        <v>0</v>
      </c>
      <c r="I209" s="22">
        <v>0</v>
      </c>
      <c r="J209" s="19" t="s">
        <v>132</v>
      </c>
      <c r="K209" s="15"/>
      <c r="L209" s="15"/>
      <c r="M209" s="15"/>
      <c r="N209" s="15"/>
      <c r="O209" s="15"/>
    </row>
    <row r="210" spans="1:15" ht="41.25" customHeight="1" hidden="1">
      <c r="A210" s="24" t="s">
        <v>108</v>
      </c>
      <c r="B210" s="25" t="s">
        <v>98</v>
      </c>
      <c r="C210" s="25" t="s">
        <v>98</v>
      </c>
      <c r="D210" s="25" t="s">
        <v>109</v>
      </c>
      <c r="E210" s="25" t="s">
        <v>13</v>
      </c>
      <c r="F210" s="24" t="s">
        <v>108</v>
      </c>
      <c r="G210" s="22">
        <v>0</v>
      </c>
      <c r="H210" s="22">
        <v>0</v>
      </c>
      <c r="I210" s="22">
        <v>0</v>
      </c>
      <c r="J210" s="19" t="s">
        <v>108</v>
      </c>
      <c r="K210" s="15"/>
      <c r="L210" s="15"/>
      <c r="M210" s="15"/>
      <c r="N210" s="15"/>
      <c r="O210" s="15"/>
    </row>
    <row r="211" spans="1:15" ht="41.25" customHeight="1" hidden="1">
      <c r="A211" s="24" t="s">
        <v>132</v>
      </c>
      <c r="B211" s="25" t="s">
        <v>98</v>
      </c>
      <c r="C211" s="25" t="s">
        <v>98</v>
      </c>
      <c r="D211" s="25" t="s">
        <v>109</v>
      </c>
      <c r="E211" s="25" t="s">
        <v>133</v>
      </c>
      <c r="F211" s="24" t="s">
        <v>132</v>
      </c>
      <c r="G211" s="22">
        <v>0</v>
      </c>
      <c r="H211" s="22">
        <v>0</v>
      </c>
      <c r="I211" s="22">
        <v>0</v>
      </c>
      <c r="J211" s="19" t="s">
        <v>132</v>
      </c>
      <c r="K211" s="15"/>
      <c r="L211" s="15"/>
      <c r="M211" s="15"/>
      <c r="N211" s="15"/>
      <c r="O211" s="15"/>
    </row>
    <row r="212" spans="1:15" ht="41.25" customHeight="1">
      <c r="A212" s="27" t="s">
        <v>150</v>
      </c>
      <c r="B212" s="28" t="s">
        <v>151</v>
      </c>
      <c r="C212" s="28" t="s">
        <v>16</v>
      </c>
      <c r="D212" s="28" t="s">
        <v>13</v>
      </c>
      <c r="E212" s="28" t="s">
        <v>13</v>
      </c>
      <c r="F212" s="27" t="s">
        <v>150</v>
      </c>
      <c r="G212" s="29">
        <f>SUM(G217+G229+G230)</f>
        <v>5240.8</v>
      </c>
      <c r="H212" s="29">
        <f>SUM(H217+H229+H230)</f>
        <v>5350</v>
      </c>
      <c r="I212" s="29">
        <f>SUM(I217+I229+I230)</f>
        <v>3977.6</v>
      </c>
      <c r="J212" s="13" t="s">
        <v>150</v>
      </c>
      <c r="K212" s="17"/>
      <c r="L212" s="17"/>
      <c r="M212" s="17"/>
      <c r="N212" s="17"/>
      <c r="O212" s="17"/>
    </row>
    <row r="213" spans="1:15" ht="41.25" customHeight="1" hidden="1">
      <c r="A213" s="24" t="s">
        <v>152</v>
      </c>
      <c r="B213" s="25" t="s">
        <v>151</v>
      </c>
      <c r="C213" s="25" t="s">
        <v>15</v>
      </c>
      <c r="D213" s="25" t="s">
        <v>13</v>
      </c>
      <c r="E213" s="25" t="s">
        <v>13</v>
      </c>
      <c r="F213" s="24" t="s">
        <v>152</v>
      </c>
      <c r="G213" s="22">
        <v>0</v>
      </c>
      <c r="H213" s="22">
        <v>0</v>
      </c>
      <c r="I213" s="22">
        <v>0</v>
      </c>
      <c r="J213" s="19" t="s">
        <v>152</v>
      </c>
      <c r="K213" s="15"/>
      <c r="L213" s="15"/>
      <c r="M213" s="15"/>
      <c r="N213" s="15"/>
      <c r="O213" s="15"/>
    </row>
    <row r="214" spans="1:15" ht="41.25" customHeight="1" hidden="1">
      <c r="A214" s="24" t="s">
        <v>153</v>
      </c>
      <c r="B214" s="25" t="s">
        <v>151</v>
      </c>
      <c r="C214" s="25" t="s">
        <v>15</v>
      </c>
      <c r="D214" s="25" t="s">
        <v>154</v>
      </c>
      <c r="E214" s="25" t="s">
        <v>13</v>
      </c>
      <c r="F214" s="24" t="s">
        <v>153</v>
      </c>
      <c r="G214" s="22">
        <v>0</v>
      </c>
      <c r="H214" s="22">
        <v>0</v>
      </c>
      <c r="I214" s="22">
        <v>0</v>
      </c>
      <c r="J214" s="19" t="s">
        <v>153</v>
      </c>
      <c r="K214" s="15"/>
      <c r="L214" s="15"/>
      <c r="M214" s="15"/>
      <c r="N214" s="15"/>
      <c r="O214" s="15"/>
    </row>
    <row r="215" spans="1:15" ht="41.25" customHeight="1" hidden="1">
      <c r="A215" s="24" t="s">
        <v>155</v>
      </c>
      <c r="B215" s="25" t="s">
        <v>151</v>
      </c>
      <c r="C215" s="25" t="s">
        <v>15</v>
      </c>
      <c r="D215" s="25" t="s">
        <v>154</v>
      </c>
      <c r="E215" s="25" t="s">
        <v>156</v>
      </c>
      <c r="F215" s="24" t="s">
        <v>155</v>
      </c>
      <c r="G215" s="22">
        <v>0</v>
      </c>
      <c r="H215" s="22">
        <v>0</v>
      </c>
      <c r="I215" s="22">
        <v>0</v>
      </c>
      <c r="J215" s="19" t="s">
        <v>155</v>
      </c>
      <c r="K215" s="15"/>
      <c r="L215" s="15"/>
      <c r="M215" s="15"/>
      <c r="N215" s="15"/>
      <c r="O215" s="15"/>
    </row>
    <row r="216" spans="1:15" ht="41.25" customHeight="1">
      <c r="A216" s="42" t="s">
        <v>207</v>
      </c>
      <c r="B216" s="25" t="s">
        <v>151</v>
      </c>
      <c r="C216" s="25" t="s">
        <v>15</v>
      </c>
      <c r="D216" s="25" t="s">
        <v>205</v>
      </c>
      <c r="E216" s="25" t="s">
        <v>13</v>
      </c>
      <c r="F216" s="24" t="s">
        <v>153</v>
      </c>
      <c r="G216" s="22">
        <v>3300</v>
      </c>
      <c r="H216" s="22">
        <v>3005.6</v>
      </c>
      <c r="I216" s="22">
        <v>3005.6</v>
      </c>
      <c r="J216" s="19"/>
      <c r="K216" s="15" t="s">
        <v>208</v>
      </c>
      <c r="L216" s="15"/>
      <c r="M216" s="15"/>
      <c r="N216" s="15"/>
      <c r="O216" s="15"/>
    </row>
    <row r="217" spans="1:15" ht="41.25" customHeight="1">
      <c r="A217" s="24" t="s">
        <v>155</v>
      </c>
      <c r="B217" s="25" t="s">
        <v>151</v>
      </c>
      <c r="C217" s="25" t="s">
        <v>15</v>
      </c>
      <c r="D217" s="25" t="s">
        <v>205</v>
      </c>
      <c r="E217" s="25" t="s">
        <v>156</v>
      </c>
      <c r="F217" s="24" t="s">
        <v>155</v>
      </c>
      <c r="G217" s="22">
        <v>3300</v>
      </c>
      <c r="H217" s="22">
        <v>3005.6</v>
      </c>
      <c r="I217" s="22">
        <v>3005.6</v>
      </c>
      <c r="J217" s="19"/>
      <c r="K217" s="15" t="s">
        <v>208</v>
      </c>
      <c r="L217" s="15"/>
      <c r="M217" s="15"/>
      <c r="N217" s="15"/>
      <c r="O217" s="15"/>
    </row>
    <row r="218" spans="1:15" ht="41.25" customHeight="1" hidden="1">
      <c r="A218" s="24" t="s">
        <v>157</v>
      </c>
      <c r="B218" s="25" t="s">
        <v>151</v>
      </c>
      <c r="C218" s="25" t="s">
        <v>24</v>
      </c>
      <c r="D218" s="25" t="s">
        <v>13</v>
      </c>
      <c r="E218" s="25" t="s">
        <v>13</v>
      </c>
      <c r="F218" s="24" t="s">
        <v>157</v>
      </c>
      <c r="G218" s="22">
        <v>0</v>
      </c>
      <c r="H218" s="22">
        <v>0</v>
      </c>
      <c r="I218" s="22">
        <v>0</v>
      </c>
      <c r="J218" s="19" t="s">
        <v>157</v>
      </c>
      <c r="K218" s="15"/>
      <c r="L218" s="15"/>
      <c r="M218" s="15"/>
      <c r="N218" s="15"/>
      <c r="O218" s="15"/>
    </row>
    <row r="219" spans="1:15" ht="41.25" customHeight="1" hidden="1">
      <c r="A219" s="24" t="s">
        <v>158</v>
      </c>
      <c r="B219" s="25" t="s">
        <v>151</v>
      </c>
      <c r="C219" s="25" t="s">
        <v>24</v>
      </c>
      <c r="D219" s="25" t="s">
        <v>159</v>
      </c>
      <c r="E219" s="25" t="s">
        <v>13</v>
      </c>
      <c r="F219" s="24" t="s">
        <v>158</v>
      </c>
      <c r="G219" s="22">
        <v>0</v>
      </c>
      <c r="H219" s="22">
        <v>0</v>
      </c>
      <c r="I219" s="22">
        <v>0</v>
      </c>
      <c r="J219" s="19" t="s">
        <v>158</v>
      </c>
      <c r="K219" s="15"/>
      <c r="L219" s="15"/>
      <c r="M219" s="15"/>
      <c r="N219" s="15"/>
      <c r="O219" s="15"/>
    </row>
    <row r="220" spans="1:15" ht="41.25" customHeight="1" hidden="1">
      <c r="A220" s="24" t="s">
        <v>155</v>
      </c>
      <c r="B220" s="25" t="s">
        <v>151</v>
      </c>
      <c r="C220" s="25" t="s">
        <v>24</v>
      </c>
      <c r="D220" s="25" t="s">
        <v>159</v>
      </c>
      <c r="E220" s="25" t="s">
        <v>156</v>
      </c>
      <c r="F220" s="24" t="s">
        <v>155</v>
      </c>
      <c r="G220" s="22">
        <v>0</v>
      </c>
      <c r="H220" s="22">
        <v>0</v>
      </c>
      <c r="I220" s="22">
        <v>0</v>
      </c>
      <c r="J220" s="19" t="s">
        <v>155</v>
      </c>
      <c r="K220" s="15"/>
      <c r="L220" s="15"/>
      <c r="M220" s="15"/>
      <c r="N220" s="15"/>
      <c r="O220" s="15"/>
    </row>
    <row r="221" spans="1:15" ht="41.25" customHeight="1" hidden="1">
      <c r="A221" s="24" t="s">
        <v>160</v>
      </c>
      <c r="B221" s="25" t="s">
        <v>151</v>
      </c>
      <c r="C221" s="25" t="s">
        <v>24</v>
      </c>
      <c r="D221" s="25" t="s">
        <v>161</v>
      </c>
      <c r="E221" s="25" t="s">
        <v>13</v>
      </c>
      <c r="F221" s="24" t="s">
        <v>160</v>
      </c>
      <c r="G221" s="22">
        <v>0</v>
      </c>
      <c r="H221" s="22">
        <v>0</v>
      </c>
      <c r="I221" s="22">
        <v>0</v>
      </c>
      <c r="J221" s="19" t="s">
        <v>160</v>
      </c>
      <c r="K221" s="15"/>
      <c r="L221" s="15"/>
      <c r="M221" s="15"/>
      <c r="N221" s="15"/>
      <c r="O221" s="15"/>
    </row>
    <row r="222" spans="1:15" ht="41.25" customHeight="1" hidden="1">
      <c r="A222" s="24" t="s">
        <v>155</v>
      </c>
      <c r="B222" s="25" t="s">
        <v>151</v>
      </c>
      <c r="C222" s="25" t="s">
        <v>24</v>
      </c>
      <c r="D222" s="25" t="s">
        <v>161</v>
      </c>
      <c r="E222" s="25" t="s">
        <v>156</v>
      </c>
      <c r="F222" s="24" t="s">
        <v>155</v>
      </c>
      <c r="G222" s="22">
        <v>0</v>
      </c>
      <c r="H222" s="22">
        <v>0</v>
      </c>
      <c r="I222" s="22">
        <v>0</v>
      </c>
      <c r="J222" s="19" t="s">
        <v>155</v>
      </c>
      <c r="K222" s="15"/>
      <c r="L222" s="15"/>
      <c r="M222" s="15"/>
      <c r="N222" s="15"/>
      <c r="O222" s="15"/>
    </row>
    <row r="223" spans="1:15" ht="41.25" customHeight="1" hidden="1">
      <c r="A223" s="24" t="s">
        <v>162</v>
      </c>
      <c r="B223" s="25" t="s">
        <v>151</v>
      </c>
      <c r="C223" s="25" t="s">
        <v>24</v>
      </c>
      <c r="D223" s="25" t="s">
        <v>163</v>
      </c>
      <c r="E223" s="25" t="s">
        <v>13</v>
      </c>
      <c r="F223" s="24" t="s">
        <v>162</v>
      </c>
      <c r="G223" s="22">
        <v>0</v>
      </c>
      <c r="H223" s="22">
        <v>0</v>
      </c>
      <c r="I223" s="22">
        <v>0</v>
      </c>
      <c r="J223" s="19" t="s">
        <v>162</v>
      </c>
      <c r="K223" s="15"/>
      <c r="L223" s="15"/>
      <c r="M223" s="15"/>
      <c r="N223" s="15"/>
      <c r="O223" s="15"/>
    </row>
    <row r="224" spans="1:15" ht="41.25" customHeight="1" hidden="1">
      <c r="A224" s="24" t="s">
        <v>155</v>
      </c>
      <c r="B224" s="25" t="s">
        <v>151</v>
      </c>
      <c r="C224" s="25" t="s">
        <v>24</v>
      </c>
      <c r="D224" s="25" t="s">
        <v>163</v>
      </c>
      <c r="E224" s="25" t="s">
        <v>156</v>
      </c>
      <c r="F224" s="24" t="s">
        <v>155</v>
      </c>
      <c r="G224" s="22">
        <v>0</v>
      </c>
      <c r="H224" s="22">
        <v>0</v>
      </c>
      <c r="I224" s="22">
        <v>0</v>
      </c>
      <c r="J224" s="19" t="s">
        <v>155</v>
      </c>
      <c r="K224" s="15"/>
      <c r="L224" s="15"/>
      <c r="M224" s="15"/>
      <c r="N224" s="15"/>
      <c r="O224" s="15"/>
    </row>
    <row r="225" spans="1:15" ht="41.25" customHeight="1" hidden="1">
      <c r="A225" s="24" t="s">
        <v>164</v>
      </c>
      <c r="B225" s="25" t="s">
        <v>151</v>
      </c>
      <c r="C225" s="25" t="s">
        <v>24</v>
      </c>
      <c r="D225" s="25" t="s">
        <v>165</v>
      </c>
      <c r="E225" s="25" t="s">
        <v>13</v>
      </c>
      <c r="F225" s="24" t="s">
        <v>164</v>
      </c>
      <c r="G225" s="22">
        <v>0</v>
      </c>
      <c r="H225" s="22">
        <v>0</v>
      </c>
      <c r="I225" s="22">
        <v>0</v>
      </c>
      <c r="J225" s="19" t="s">
        <v>164</v>
      </c>
      <c r="K225" s="15"/>
      <c r="L225" s="15"/>
      <c r="M225" s="15"/>
      <c r="N225" s="15"/>
      <c r="O225" s="15"/>
    </row>
    <row r="226" spans="1:15" ht="41.25" customHeight="1" hidden="1">
      <c r="A226" s="24" t="s">
        <v>155</v>
      </c>
      <c r="B226" s="25" t="s">
        <v>151</v>
      </c>
      <c r="C226" s="25" t="s">
        <v>24</v>
      </c>
      <c r="D226" s="25" t="s">
        <v>165</v>
      </c>
      <c r="E226" s="25" t="s">
        <v>156</v>
      </c>
      <c r="F226" s="24" t="s">
        <v>155</v>
      </c>
      <c r="G226" s="22">
        <v>0</v>
      </c>
      <c r="H226" s="22">
        <v>0</v>
      </c>
      <c r="I226" s="22">
        <v>0</v>
      </c>
      <c r="J226" s="19" t="s">
        <v>155</v>
      </c>
      <c r="K226" s="15"/>
      <c r="L226" s="15"/>
      <c r="M226" s="15"/>
      <c r="N226" s="15"/>
      <c r="O226" s="15"/>
    </row>
    <row r="227" spans="1:15" ht="41.25" customHeight="1" hidden="1">
      <c r="A227" s="24" t="s">
        <v>41</v>
      </c>
      <c r="B227" s="25" t="s">
        <v>151</v>
      </c>
      <c r="C227" s="25" t="s">
        <v>24</v>
      </c>
      <c r="D227" s="25" t="s">
        <v>165</v>
      </c>
      <c r="E227" s="25" t="s">
        <v>42</v>
      </c>
      <c r="F227" s="24" t="s">
        <v>41</v>
      </c>
      <c r="G227" s="22">
        <v>0</v>
      </c>
      <c r="H227" s="22">
        <v>0</v>
      </c>
      <c r="I227" s="22">
        <v>0</v>
      </c>
      <c r="J227" s="19" t="s">
        <v>41</v>
      </c>
      <c r="K227" s="15"/>
      <c r="L227" s="15"/>
      <c r="M227" s="15"/>
      <c r="N227" s="15"/>
      <c r="O227" s="15"/>
    </row>
    <row r="228" spans="1:15" ht="41.25" customHeight="1">
      <c r="A228" s="24" t="s">
        <v>199</v>
      </c>
      <c r="B228" s="25" t="s">
        <v>151</v>
      </c>
      <c r="C228" s="25" t="s">
        <v>24</v>
      </c>
      <c r="D228" s="25" t="s">
        <v>167</v>
      </c>
      <c r="E228" s="25" t="s">
        <v>13</v>
      </c>
      <c r="F228" s="24" t="s">
        <v>166</v>
      </c>
      <c r="G228" s="22">
        <v>968.8</v>
      </c>
      <c r="H228" s="22">
        <v>1372.4</v>
      </c>
      <c r="I228" s="22">
        <v>0</v>
      </c>
      <c r="J228" s="19" t="s">
        <v>166</v>
      </c>
      <c r="K228" s="15" t="s">
        <v>227</v>
      </c>
      <c r="L228" s="15"/>
      <c r="M228" s="15"/>
      <c r="N228" s="15"/>
      <c r="O228" s="15"/>
    </row>
    <row r="229" spans="1:15" ht="41.25" customHeight="1">
      <c r="A229" s="24" t="s">
        <v>168</v>
      </c>
      <c r="B229" s="25" t="s">
        <v>151</v>
      </c>
      <c r="C229" s="25" t="s">
        <v>24</v>
      </c>
      <c r="D229" s="25" t="s">
        <v>167</v>
      </c>
      <c r="E229" s="25" t="s">
        <v>169</v>
      </c>
      <c r="F229" s="24" t="s">
        <v>168</v>
      </c>
      <c r="G229" s="22">
        <v>968.8</v>
      </c>
      <c r="H229" s="22">
        <v>1372.4</v>
      </c>
      <c r="I229" s="22">
        <v>0</v>
      </c>
      <c r="J229" s="19" t="s">
        <v>168</v>
      </c>
      <c r="K229" s="15" t="s">
        <v>227</v>
      </c>
      <c r="L229" s="15"/>
      <c r="M229" s="15"/>
      <c r="N229" s="15"/>
      <c r="O229" s="15"/>
    </row>
    <row r="230" spans="1:15" ht="41.25" customHeight="1">
      <c r="A230" s="42" t="s">
        <v>207</v>
      </c>
      <c r="B230" s="25" t="s">
        <v>151</v>
      </c>
      <c r="C230" s="25" t="s">
        <v>24</v>
      </c>
      <c r="D230" s="25" t="s">
        <v>205</v>
      </c>
      <c r="E230" s="25" t="s">
        <v>13</v>
      </c>
      <c r="F230" s="24" t="s">
        <v>158</v>
      </c>
      <c r="G230" s="22">
        <f>G231+G232</f>
        <v>972</v>
      </c>
      <c r="H230" s="22">
        <f>H231+H232</f>
        <v>972</v>
      </c>
      <c r="I230" s="22">
        <f>I231+I232</f>
        <v>972</v>
      </c>
      <c r="J230" s="19"/>
      <c r="K230" s="15" t="s">
        <v>208</v>
      </c>
      <c r="L230" s="15"/>
      <c r="M230" s="15"/>
      <c r="N230" s="15"/>
      <c r="O230" s="15"/>
    </row>
    <row r="231" spans="1:15" ht="41.25" customHeight="1">
      <c r="A231" s="24" t="s">
        <v>155</v>
      </c>
      <c r="B231" s="25" t="s">
        <v>151</v>
      </c>
      <c r="C231" s="25" t="s">
        <v>24</v>
      </c>
      <c r="D231" s="25" t="s">
        <v>205</v>
      </c>
      <c r="E231" s="25" t="s">
        <v>156</v>
      </c>
      <c r="F231" s="24" t="s">
        <v>155</v>
      </c>
      <c r="G231" s="22">
        <v>862</v>
      </c>
      <c r="H231" s="22">
        <v>862</v>
      </c>
      <c r="I231" s="22">
        <v>862</v>
      </c>
      <c r="J231" s="19"/>
      <c r="K231" s="15" t="s">
        <v>208</v>
      </c>
      <c r="L231" s="15"/>
      <c r="M231" s="15"/>
      <c r="N231" s="15"/>
      <c r="O231" s="15"/>
    </row>
    <row r="232" spans="1:15" ht="41.25" customHeight="1">
      <c r="A232" s="24" t="s">
        <v>41</v>
      </c>
      <c r="B232" s="25" t="s">
        <v>151</v>
      </c>
      <c r="C232" s="25" t="s">
        <v>24</v>
      </c>
      <c r="D232" s="25" t="s">
        <v>205</v>
      </c>
      <c r="E232" s="25" t="s">
        <v>42</v>
      </c>
      <c r="F232" s="24" t="s">
        <v>155</v>
      </c>
      <c r="G232" s="22">
        <v>110</v>
      </c>
      <c r="H232" s="22">
        <v>110</v>
      </c>
      <c r="I232" s="22">
        <v>110</v>
      </c>
      <c r="J232" s="19"/>
      <c r="K232" s="15" t="s">
        <v>208</v>
      </c>
      <c r="L232" s="15"/>
      <c r="M232" s="15"/>
      <c r="N232" s="15"/>
      <c r="O232" s="15"/>
    </row>
    <row r="233" spans="1:15" ht="41.25" customHeight="1" hidden="1">
      <c r="A233" s="24" t="s">
        <v>170</v>
      </c>
      <c r="B233" s="25" t="s">
        <v>151</v>
      </c>
      <c r="C233" s="25" t="s">
        <v>30</v>
      </c>
      <c r="D233" s="25" t="s">
        <v>13</v>
      </c>
      <c r="E233" s="25" t="s">
        <v>13</v>
      </c>
      <c r="F233" s="24" t="s">
        <v>170</v>
      </c>
      <c r="G233" s="22">
        <v>0</v>
      </c>
      <c r="H233" s="22">
        <v>0</v>
      </c>
      <c r="I233" s="22">
        <v>0</v>
      </c>
      <c r="J233" s="19" t="s">
        <v>170</v>
      </c>
      <c r="K233" s="15"/>
      <c r="L233" s="15"/>
      <c r="M233" s="15"/>
      <c r="N233" s="15"/>
      <c r="O233" s="15"/>
    </row>
    <row r="234" spans="1:15" ht="41.25" customHeight="1" hidden="1">
      <c r="A234" s="24" t="s">
        <v>171</v>
      </c>
      <c r="B234" s="25" t="s">
        <v>151</v>
      </c>
      <c r="C234" s="25" t="s">
        <v>30</v>
      </c>
      <c r="D234" s="25" t="s">
        <v>172</v>
      </c>
      <c r="E234" s="25" t="s">
        <v>13</v>
      </c>
      <c r="F234" s="24" t="s">
        <v>171</v>
      </c>
      <c r="G234" s="22">
        <v>0</v>
      </c>
      <c r="H234" s="22">
        <v>0</v>
      </c>
      <c r="I234" s="22">
        <v>0</v>
      </c>
      <c r="J234" s="19" t="s">
        <v>171</v>
      </c>
      <c r="K234" s="15"/>
      <c r="L234" s="15"/>
      <c r="M234" s="15"/>
      <c r="N234" s="15"/>
      <c r="O234" s="15"/>
    </row>
    <row r="235" spans="1:15" ht="41.25" customHeight="1" hidden="1">
      <c r="A235" s="24" t="s">
        <v>155</v>
      </c>
      <c r="B235" s="25" t="s">
        <v>151</v>
      </c>
      <c r="C235" s="25" t="s">
        <v>30</v>
      </c>
      <c r="D235" s="25" t="s">
        <v>172</v>
      </c>
      <c r="E235" s="25" t="s">
        <v>156</v>
      </c>
      <c r="F235" s="24" t="s">
        <v>155</v>
      </c>
      <c r="G235" s="22">
        <v>0</v>
      </c>
      <c r="H235" s="22">
        <v>0</v>
      </c>
      <c r="I235" s="22">
        <v>0</v>
      </c>
      <c r="J235" s="19" t="s">
        <v>155</v>
      </c>
      <c r="K235" s="15"/>
      <c r="L235" s="15"/>
      <c r="M235" s="15"/>
      <c r="N235" s="15"/>
      <c r="O235" s="15"/>
    </row>
    <row r="236" spans="1:15" ht="41.25" customHeight="1" hidden="1">
      <c r="A236" s="24" t="s">
        <v>173</v>
      </c>
      <c r="B236" s="25" t="s">
        <v>151</v>
      </c>
      <c r="C236" s="25" t="s">
        <v>30</v>
      </c>
      <c r="D236" s="25" t="s">
        <v>174</v>
      </c>
      <c r="E236" s="25" t="s">
        <v>13</v>
      </c>
      <c r="F236" s="24" t="s">
        <v>173</v>
      </c>
      <c r="G236" s="22">
        <v>0</v>
      </c>
      <c r="H236" s="22">
        <v>0</v>
      </c>
      <c r="I236" s="22">
        <v>0</v>
      </c>
      <c r="J236" s="19" t="s">
        <v>173</v>
      </c>
      <c r="K236" s="15"/>
      <c r="L236" s="15"/>
      <c r="M236" s="15"/>
      <c r="N236" s="15"/>
      <c r="O236" s="15"/>
    </row>
    <row r="237" spans="1:15" ht="41.25" customHeight="1" hidden="1">
      <c r="A237" s="24" t="s">
        <v>155</v>
      </c>
      <c r="B237" s="25" t="s">
        <v>151</v>
      </c>
      <c r="C237" s="25" t="s">
        <v>30</v>
      </c>
      <c r="D237" s="25" t="s">
        <v>174</v>
      </c>
      <c r="E237" s="25" t="s">
        <v>156</v>
      </c>
      <c r="F237" s="24" t="s">
        <v>155</v>
      </c>
      <c r="G237" s="22">
        <v>0</v>
      </c>
      <c r="H237" s="22">
        <v>0</v>
      </c>
      <c r="I237" s="22">
        <v>0</v>
      </c>
      <c r="J237" s="19" t="s">
        <v>155</v>
      </c>
      <c r="K237" s="15"/>
      <c r="L237" s="15"/>
      <c r="M237" s="15"/>
      <c r="N237" s="15"/>
      <c r="O237" s="15"/>
    </row>
    <row r="238" spans="1:15" ht="41.25" customHeight="1" hidden="1">
      <c r="A238" s="24" t="s">
        <v>175</v>
      </c>
      <c r="B238" s="25" t="s">
        <v>151</v>
      </c>
      <c r="C238" s="25" t="s">
        <v>30</v>
      </c>
      <c r="D238" s="25" t="s">
        <v>176</v>
      </c>
      <c r="E238" s="25" t="s">
        <v>13</v>
      </c>
      <c r="F238" s="24" t="s">
        <v>175</v>
      </c>
      <c r="G238" s="22">
        <v>0</v>
      </c>
      <c r="H238" s="22">
        <v>0</v>
      </c>
      <c r="I238" s="22">
        <v>0</v>
      </c>
      <c r="J238" s="19" t="s">
        <v>175</v>
      </c>
      <c r="K238" s="15"/>
      <c r="L238" s="15"/>
      <c r="M238" s="15"/>
      <c r="N238" s="15"/>
      <c r="O238" s="15"/>
    </row>
    <row r="239" spans="1:15" ht="41.25" customHeight="1" hidden="1">
      <c r="A239" s="24" t="s">
        <v>90</v>
      </c>
      <c r="B239" s="25" t="s">
        <v>151</v>
      </c>
      <c r="C239" s="25" t="s">
        <v>30</v>
      </c>
      <c r="D239" s="25" t="s">
        <v>176</v>
      </c>
      <c r="E239" s="25" t="s">
        <v>91</v>
      </c>
      <c r="F239" s="24" t="s">
        <v>90</v>
      </c>
      <c r="G239" s="22">
        <v>0</v>
      </c>
      <c r="H239" s="22">
        <v>0</v>
      </c>
      <c r="I239" s="22">
        <v>0</v>
      </c>
      <c r="J239" s="19" t="s">
        <v>90</v>
      </c>
      <c r="K239" s="15"/>
      <c r="L239" s="15"/>
      <c r="M239" s="15"/>
      <c r="N239" s="15"/>
      <c r="O239" s="15"/>
    </row>
    <row r="240" spans="1:15" ht="41.25" customHeight="1" hidden="1">
      <c r="A240" s="24" t="s">
        <v>177</v>
      </c>
      <c r="B240" s="25" t="s">
        <v>151</v>
      </c>
      <c r="C240" s="25" t="s">
        <v>30</v>
      </c>
      <c r="D240" s="25" t="s">
        <v>178</v>
      </c>
      <c r="E240" s="25" t="s">
        <v>13</v>
      </c>
      <c r="F240" s="24" t="s">
        <v>177</v>
      </c>
      <c r="G240" s="22">
        <v>0</v>
      </c>
      <c r="H240" s="22">
        <v>0</v>
      </c>
      <c r="I240" s="22">
        <v>0</v>
      </c>
      <c r="J240" s="19" t="s">
        <v>177</v>
      </c>
      <c r="K240" s="15"/>
      <c r="L240" s="15"/>
      <c r="M240" s="15"/>
      <c r="N240" s="15"/>
      <c r="O240" s="15"/>
    </row>
    <row r="241" spans="1:15" ht="41.25" customHeight="1" hidden="1">
      <c r="A241" s="24" t="s">
        <v>155</v>
      </c>
      <c r="B241" s="25" t="s">
        <v>151</v>
      </c>
      <c r="C241" s="25" t="s">
        <v>30</v>
      </c>
      <c r="D241" s="25" t="s">
        <v>178</v>
      </c>
      <c r="E241" s="25" t="s">
        <v>156</v>
      </c>
      <c r="F241" s="24" t="s">
        <v>155</v>
      </c>
      <c r="G241" s="22">
        <v>0</v>
      </c>
      <c r="H241" s="22">
        <v>0</v>
      </c>
      <c r="I241" s="22">
        <v>0</v>
      </c>
      <c r="J241" s="19" t="s">
        <v>155</v>
      </c>
      <c r="K241" s="15"/>
      <c r="L241" s="15"/>
      <c r="M241" s="15"/>
      <c r="N241" s="15"/>
      <c r="O241" s="15"/>
    </row>
    <row r="242" spans="1:15" ht="41.25" customHeight="1">
      <c r="A242" s="27" t="s">
        <v>179</v>
      </c>
      <c r="B242" s="28" t="s">
        <v>38</v>
      </c>
      <c r="C242" s="28" t="s">
        <v>16</v>
      </c>
      <c r="D242" s="28" t="s">
        <v>13</v>
      </c>
      <c r="E242" s="28" t="s">
        <v>13</v>
      </c>
      <c r="F242" s="27" t="s">
        <v>179</v>
      </c>
      <c r="G242" s="29">
        <f aca="true" t="shared" si="1" ref="G242:I243">SUM(G248+G250+G252)</f>
        <v>4185.3</v>
      </c>
      <c r="H242" s="29">
        <f t="shared" si="1"/>
        <v>4123.4</v>
      </c>
      <c r="I242" s="29">
        <f t="shared" si="1"/>
        <v>7565.200000000001</v>
      </c>
      <c r="J242" s="13" t="s">
        <v>179</v>
      </c>
      <c r="K242" s="17"/>
      <c r="L242" s="17"/>
      <c r="M242" s="17"/>
      <c r="N242" s="17"/>
      <c r="O242" s="17"/>
    </row>
    <row r="243" spans="1:15" ht="41.25" customHeight="1">
      <c r="A243" s="24" t="s">
        <v>180</v>
      </c>
      <c r="B243" s="25" t="s">
        <v>38</v>
      </c>
      <c r="C243" s="25" t="s">
        <v>15</v>
      </c>
      <c r="D243" s="25" t="s">
        <v>13</v>
      </c>
      <c r="E243" s="25" t="s">
        <v>13</v>
      </c>
      <c r="F243" s="24" t="s">
        <v>180</v>
      </c>
      <c r="G243" s="23">
        <f t="shared" si="1"/>
        <v>4185.3</v>
      </c>
      <c r="H243" s="23">
        <f t="shared" si="1"/>
        <v>4123.4</v>
      </c>
      <c r="I243" s="23">
        <f t="shared" si="1"/>
        <v>7565.200000000001</v>
      </c>
      <c r="J243" s="19" t="s">
        <v>180</v>
      </c>
      <c r="K243" s="15"/>
      <c r="L243" s="15"/>
      <c r="M243" s="15"/>
      <c r="N243" s="15"/>
      <c r="O243" s="15"/>
    </row>
    <row r="244" spans="1:15" ht="41.25" customHeight="1" hidden="1">
      <c r="A244" s="24" t="s">
        <v>53</v>
      </c>
      <c r="B244" s="25" t="s">
        <v>38</v>
      </c>
      <c r="C244" s="25" t="s">
        <v>15</v>
      </c>
      <c r="D244" s="25" t="s">
        <v>181</v>
      </c>
      <c r="E244" s="25" t="s">
        <v>13</v>
      </c>
      <c r="F244" s="24" t="s">
        <v>53</v>
      </c>
      <c r="G244" s="22">
        <v>0</v>
      </c>
      <c r="H244" s="22">
        <v>0</v>
      </c>
      <c r="I244" s="22">
        <v>0</v>
      </c>
      <c r="J244" s="19" t="s">
        <v>53</v>
      </c>
      <c r="K244" s="15"/>
      <c r="L244" s="15"/>
      <c r="M244" s="15"/>
      <c r="N244" s="15"/>
      <c r="O244" s="15"/>
    </row>
    <row r="245" spans="1:15" ht="41.25" customHeight="1" hidden="1">
      <c r="A245" s="24" t="s">
        <v>55</v>
      </c>
      <c r="B245" s="25" t="s">
        <v>38</v>
      </c>
      <c r="C245" s="25" t="s">
        <v>15</v>
      </c>
      <c r="D245" s="25" t="s">
        <v>181</v>
      </c>
      <c r="E245" s="25" t="s">
        <v>56</v>
      </c>
      <c r="F245" s="24" t="s">
        <v>55</v>
      </c>
      <c r="G245" s="22">
        <v>0</v>
      </c>
      <c r="H245" s="22">
        <v>0</v>
      </c>
      <c r="I245" s="22">
        <v>0</v>
      </c>
      <c r="J245" s="19" t="s">
        <v>55</v>
      </c>
      <c r="K245" s="15"/>
      <c r="L245" s="15"/>
      <c r="M245" s="15"/>
      <c r="N245" s="15"/>
      <c r="O245" s="15"/>
    </row>
    <row r="246" spans="1:15" ht="41.25" customHeight="1" hidden="1">
      <c r="A246" s="24" t="s">
        <v>182</v>
      </c>
      <c r="B246" s="25" t="s">
        <v>38</v>
      </c>
      <c r="C246" s="25" t="s">
        <v>15</v>
      </c>
      <c r="D246" s="25" t="s">
        <v>183</v>
      </c>
      <c r="E246" s="25" t="s">
        <v>13</v>
      </c>
      <c r="F246" s="24" t="s">
        <v>182</v>
      </c>
      <c r="G246" s="22">
        <v>0</v>
      </c>
      <c r="H246" s="22">
        <v>0</v>
      </c>
      <c r="I246" s="22">
        <v>0</v>
      </c>
      <c r="J246" s="19" t="s">
        <v>182</v>
      </c>
      <c r="K246" s="15"/>
      <c r="L246" s="15"/>
      <c r="M246" s="15"/>
      <c r="N246" s="15"/>
      <c r="O246" s="15"/>
    </row>
    <row r="247" spans="1:15" ht="41.25" customHeight="1" hidden="1">
      <c r="A247" s="24" t="s">
        <v>55</v>
      </c>
      <c r="B247" s="25" t="s">
        <v>38</v>
      </c>
      <c r="C247" s="25" t="s">
        <v>15</v>
      </c>
      <c r="D247" s="25" t="s">
        <v>183</v>
      </c>
      <c r="E247" s="25" t="s">
        <v>56</v>
      </c>
      <c r="F247" s="24" t="s">
        <v>55</v>
      </c>
      <c r="G247" s="22">
        <v>0</v>
      </c>
      <c r="H247" s="22">
        <v>0</v>
      </c>
      <c r="I247" s="22">
        <v>0</v>
      </c>
      <c r="J247" s="19" t="s">
        <v>55</v>
      </c>
      <c r="K247" s="15"/>
      <c r="L247" s="15"/>
      <c r="M247" s="15"/>
      <c r="N247" s="15"/>
      <c r="O247" s="15"/>
    </row>
    <row r="248" spans="1:15" ht="41.25" customHeight="1">
      <c r="A248" s="24" t="s">
        <v>235</v>
      </c>
      <c r="B248" s="25" t="s">
        <v>38</v>
      </c>
      <c r="C248" s="25" t="s">
        <v>15</v>
      </c>
      <c r="D248" s="25" t="s">
        <v>107</v>
      </c>
      <c r="E248" s="25" t="s">
        <v>13</v>
      </c>
      <c r="F248" s="24" t="s">
        <v>106</v>
      </c>
      <c r="G248" s="22">
        <v>20</v>
      </c>
      <c r="H248" s="22">
        <v>28</v>
      </c>
      <c r="I248" s="22">
        <v>32</v>
      </c>
      <c r="J248" s="19"/>
      <c r="K248" s="15" t="s">
        <v>227</v>
      </c>
      <c r="L248" s="15"/>
      <c r="M248" s="15"/>
      <c r="N248" s="15"/>
      <c r="O248" s="15"/>
    </row>
    <row r="249" spans="1:15" ht="41.25" customHeight="1">
      <c r="A249" s="24" t="s">
        <v>104</v>
      </c>
      <c r="B249" s="25" t="s">
        <v>38</v>
      </c>
      <c r="C249" s="25" t="s">
        <v>15</v>
      </c>
      <c r="D249" s="25" t="s">
        <v>107</v>
      </c>
      <c r="E249" s="25" t="s">
        <v>105</v>
      </c>
      <c r="F249" s="24" t="s">
        <v>104</v>
      </c>
      <c r="G249" s="22">
        <v>20</v>
      </c>
      <c r="H249" s="22">
        <v>28</v>
      </c>
      <c r="I249" s="22">
        <v>32</v>
      </c>
      <c r="J249" s="19"/>
      <c r="K249" s="15" t="s">
        <v>227</v>
      </c>
      <c r="L249" s="15"/>
      <c r="M249" s="15"/>
      <c r="N249" s="15"/>
      <c r="O249" s="15"/>
    </row>
    <row r="250" spans="1:15" ht="41.25" customHeight="1">
      <c r="A250" s="42" t="s">
        <v>218</v>
      </c>
      <c r="B250" s="25" t="s">
        <v>38</v>
      </c>
      <c r="C250" s="25" t="s">
        <v>15</v>
      </c>
      <c r="D250" s="25" t="s">
        <v>204</v>
      </c>
      <c r="E250" s="25" t="s">
        <v>13</v>
      </c>
      <c r="F250" s="24" t="s">
        <v>53</v>
      </c>
      <c r="G250" s="22">
        <v>0</v>
      </c>
      <c r="H250" s="22">
        <v>0</v>
      </c>
      <c r="I250" s="22">
        <v>3421.6</v>
      </c>
      <c r="J250" s="19"/>
      <c r="K250" s="15" t="s">
        <v>208</v>
      </c>
      <c r="L250" s="15"/>
      <c r="M250" s="15"/>
      <c r="N250" s="15"/>
      <c r="O250" s="15"/>
    </row>
    <row r="251" spans="1:15" ht="41.25" customHeight="1">
      <c r="A251" s="24" t="s">
        <v>55</v>
      </c>
      <c r="B251" s="25" t="s">
        <v>38</v>
      </c>
      <c r="C251" s="25" t="s">
        <v>15</v>
      </c>
      <c r="D251" s="25" t="s">
        <v>204</v>
      </c>
      <c r="E251" s="25" t="s">
        <v>56</v>
      </c>
      <c r="F251" s="24" t="s">
        <v>55</v>
      </c>
      <c r="G251" s="22">
        <v>0</v>
      </c>
      <c r="H251" s="22">
        <v>0</v>
      </c>
      <c r="I251" s="22">
        <v>3421.6</v>
      </c>
      <c r="J251" s="19"/>
      <c r="K251" s="15" t="s">
        <v>208</v>
      </c>
      <c r="L251" s="15"/>
      <c r="M251" s="15"/>
      <c r="N251" s="15"/>
      <c r="O251" s="15"/>
    </row>
    <row r="252" spans="1:15" ht="41.25" customHeight="1">
      <c r="A252" s="24" t="s">
        <v>225</v>
      </c>
      <c r="B252" s="25" t="s">
        <v>38</v>
      </c>
      <c r="C252" s="25" t="s">
        <v>15</v>
      </c>
      <c r="D252" s="25" t="s">
        <v>226</v>
      </c>
      <c r="E252" s="25"/>
      <c r="F252" s="24"/>
      <c r="G252" s="22">
        <f>G253</f>
        <v>4165.3</v>
      </c>
      <c r="H252" s="22">
        <f>H253</f>
        <v>4095.4</v>
      </c>
      <c r="I252" s="22">
        <f>I253</f>
        <v>4111.6</v>
      </c>
      <c r="J252" s="19"/>
      <c r="K252" s="15" t="s">
        <v>227</v>
      </c>
      <c r="L252" s="15"/>
      <c r="M252" s="15"/>
      <c r="N252" s="15"/>
      <c r="O252" s="15"/>
    </row>
    <row r="253" spans="1:15" ht="41.25" customHeight="1">
      <c r="A253" s="24" t="s">
        <v>55</v>
      </c>
      <c r="B253" s="25" t="s">
        <v>38</v>
      </c>
      <c r="C253" s="25" t="s">
        <v>15</v>
      </c>
      <c r="D253" s="25" t="s">
        <v>226</v>
      </c>
      <c r="E253" s="25" t="s">
        <v>56</v>
      </c>
      <c r="F253" s="24"/>
      <c r="G253" s="22">
        <v>4165.3</v>
      </c>
      <c r="H253" s="22">
        <v>4095.4</v>
      </c>
      <c r="I253" s="22">
        <v>4111.6</v>
      </c>
      <c r="J253" s="19"/>
      <c r="K253" s="15" t="s">
        <v>227</v>
      </c>
      <c r="L253" s="15"/>
      <c r="M253" s="15"/>
      <c r="N253" s="15"/>
      <c r="O253" s="15"/>
    </row>
    <row r="254" spans="1:15" ht="41.25" customHeight="1">
      <c r="A254" s="27" t="s">
        <v>184</v>
      </c>
      <c r="B254" s="28" t="s">
        <v>62</v>
      </c>
      <c r="C254" s="28" t="s">
        <v>16</v>
      </c>
      <c r="D254" s="28" t="s">
        <v>13</v>
      </c>
      <c r="E254" s="28" t="s">
        <v>13</v>
      </c>
      <c r="F254" s="27" t="s">
        <v>184</v>
      </c>
      <c r="G254" s="29">
        <f>SUM(G255+G258)</f>
        <v>1938.6</v>
      </c>
      <c r="H254" s="29">
        <f>SUM(H255+H258)</f>
        <v>1938.6</v>
      </c>
      <c r="I254" s="29">
        <f>SUM(I255+I258)</f>
        <v>1938.6</v>
      </c>
      <c r="J254" s="13" t="s">
        <v>184</v>
      </c>
      <c r="K254" s="17"/>
      <c r="L254" s="17"/>
      <c r="M254" s="17"/>
      <c r="N254" s="17"/>
      <c r="O254" s="17"/>
    </row>
    <row r="255" spans="1:15" ht="41.25" customHeight="1">
      <c r="A255" s="24" t="s">
        <v>185</v>
      </c>
      <c r="B255" s="25" t="s">
        <v>62</v>
      </c>
      <c r="C255" s="25" t="s">
        <v>18</v>
      </c>
      <c r="D255" s="25" t="s">
        <v>13</v>
      </c>
      <c r="E255" s="25" t="s">
        <v>13</v>
      </c>
      <c r="F255" s="24" t="s">
        <v>185</v>
      </c>
      <c r="G255" s="23">
        <f>G256</f>
        <v>1888.6</v>
      </c>
      <c r="H255" s="23">
        <f>H256</f>
        <v>1888.6</v>
      </c>
      <c r="I255" s="23">
        <f>I256</f>
        <v>1888.6</v>
      </c>
      <c r="J255" s="19" t="s">
        <v>185</v>
      </c>
      <c r="K255" s="15"/>
      <c r="L255" s="15"/>
      <c r="M255" s="15"/>
      <c r="N255" s="15"/>
      <c r="O255" s="15"/>
    </row>
    <row r="256" spans="1:15" ht="41.25" customHeight="1">
      <c r="A256" s="24" t="s">
        <v>53</v>
      </c>
      <c r="B256" s="25" t="s">
        <v>62</v>
      </c>
      <c r="C256" s="25" t="s">
        <v>18</v>
      </c>
      <c r="D256" s="25" t="s">
        <v>219</v>
      </c>
      <c r="E256" s="25" t="s">
        <v>13</v>
      </c>
      <c r="F256" s="24" t="s">
        <v>53</v>
      </c>
      <c r="G256" s="22">
        <v>1888.6</v>
      </c>
      <c r="H256" s="22">
        <v>1888.6</v>
      </c>
      <c r="I256" s="22">
        <v>1888.6</v>
      </c>
      <c r="J256" s="19" t="s">
        <v>53</v>
      </c>
      <c r="K256" s="15" t="s">
        <v>208</v>
      </c>
      <c r="L256" s="15"/>
      <c r="M256" s="15"/>
      <c r="N256" s="15"/>
      <c r="O256" s="15"/>
    </row>
    <row r="257" spans="1:15" ht="41.25" customHeight="1">
      <c r="A257" s="24" t="s">
        <v>221</v>
      </c>
      <c r="B257" s="25" t="s">
        <v>62</v>
      </c>
      <c r="C257" s="25" t="s">
        <v>18</v>
      </c>
      <c r="D257" s="25" t="s">
        <v>219</v>
      </c>
      <c r="E257" s="25" t="s">
        <v>220</v>
      </c>
      <c r="F257" s="24" t="s">
        <v>55</v>
      </c>
      <c r="G257" s="22">
        <v>1888.6</v>
      </c>
      <c r="H257" s="22">
        <v>1888.6</v>
      </c>
      <c r="I257" s="22">
        <v>1888.6</v>
      </c>
      <c r="J257" s="19" t="s">
        <v>55</v>
      </c>
      <c r="K257" s="15" t="s">
        <v>208</v>
      </c>
      <c r="L257" s="15"/>
      <c r="M257" s="15"/>
      <c r="N257" s="15"/>
      <c r="O257" s="15"/>
    </row>
    <row r="258" spans="1:15" ht="41.25" customHeight="1">
      <c r="A258" s="24" t="s">
        <v>222</v>
      </c>
      <c r="B258" s="35" t="s">
        <v>62</v>
      </c>
      <c r="C258" s="35" t="s">
        <v>30</v>
      </c>
      <c r="D258" s="35"/>
      <c r="E258" s="35"/>
      <c r="F258" s="34"/>
      <c r="G258" s="23">
        <v>50</v>
      </c>
      <c r="H258" s="23">
        <v>50</v>
      </c>
      <c r="I258" s="23">
        <v>50</v>
      </c>
      <c r="J258" s="19"/>
      <c r="K258" s="15" t="s">
        <v>208</v>
      </c>
      <c r="L258" s="15"/>
      <c r="M258" s="15"/>
      <c r="N258" s="15"/>
      <c r="O258" s="15"/>
    </row>
    <row r="259" spans="1:15" ht="41.25" customHeight="1">
      <c r="A259" s="42" t="s">
        <v>207</v>
      </c>
      <c r="B259" s="25" t="s">
        <v>62</v>
      </c>
      <c r="C259" s="25" t="s">
        <v>30</v>
      </c>
      <c r="D259" s="25" t="s">
        <v>205</v>
      </c>
      <c r="E259" s="25"/>
      <c r="F259" s="24"/>
      <c r="G259" s="22">
        <v>50</v>
      </c>
      <c r="H259" s="22">
        <v>50</v>
      </c>
      <c r="I259" s="22">
        <v>50</v>
      </c>
      <c r="J259" s="19"/>
      <c r="K259" s="15" t="s">
        <v>208</v>
      </c>
      <c r="L259" s="15"/>
      <c r="M259" s="15"/>
      <c r="N259" s="15"/>
      <c r="O259" s="15"/>
    </row>
    <row r="260" spans="1:15" ht="41.25" customHeight="1">
      <c r="A260" s="24" t="s">
        <v>21</v>
      </c>
      <c r="B260" s="25" t="s">
        <v>62</v>
      </c>
      <c r="C260" s="25" t="s">
        <v>30</v>
      </c>
      <c r="D260" s="25" t="s">
        <v>205</v>
      </c>
      <c r="E260" s="25" t="s">
        <v>22</v>
      </c>
      <c r="F260" s="24"/>
      <c r="G260" s="22">
        <v>50</v>
      </c>
      <c r="H260" s="22">
        <v>50</v>
      </c>
      <c r="I260" s="22">
        <v>50</v>
      </c>
      <c r="J260" s="19"/>
      <c r="K260" s="15" t="s">
        <v>208</v>
      </c>
      <c r="L260" s="15"/>
      <c r="M260" s="15"/>
      <c r="N260" s="15"/>
      <c r="O260" s="15"/>
    </row>
    <row r="261" spans="1:15" ht="41.25" customHeight="1">
      <c r="A261" s="27" t="s">
        <v>187</v>
      </c>
      <c r="B261" s="28" t="s">
        <v>44</v>
      </c>
      <c r="C261" s="28" t="s">
        <v>16</v>
      </c>
      <c r="D261" s="28" t="s">
        <v>13</v>
      </c>
      <c r="E261" s="28" t="s">
        <v>13</v>
      </c>
      <c r="F261" s="27" t="s">
        <v>187</v>
      </c>
      <c r="G261" s="29">
        <v>300</v>
      </c>
      <c r="H261" s="29">
        <v>0</v>
      </c>
      <c r="I261" s="29">
        <v>0</v>
      </c>
      <c r="J261" s="13" t="s">
        <v>187</v>
      </c>
      <c r="K261" s="17" t="s">
        <v>248</v>
      </c>
      <c r="L261" s="17"/>
      <c r="M261" s="17"/>
      <c r="N261" s="17"/>
      <c r="O261" s="17"/>
    </row>
    <row r="262" spans="1:15" ht="41.25" customHeight="1">
      <c r="A262" s="24" t="s">
        <v>188</v>
      </c>
      <c r="B262" s="25" t="s">
        <v>44</v>
      </c>
      <c r="C262" s="25" t="s">
        <v>15</v>
      </c>
      <c r="D262" s="25" t="s">
        <v>13</v>
      </c>
      <c r="E262" s="25" t="s">
        <v>13</v>
      </c>
      <c r="F262" s="24" t="s">
        <v>188</v>
      </c>
      <c r="G262" s="22">
        <v>300</v>
      </c>
      <c r="H262" s="22">
        <v>0</v>
      </c>
      <c r="I262" s="22">
        <v>0</v>
      </c>
      <c r="J262" s="19" t="s">
        <v>188</v>
      </c>
      <c r="K262" s="15"/>
      <c r="L262" s="15"/>
      <c r="M262" s="15"/>
      <c r="N262" s="15"/>
      <c r="O262" s="15"/>
    </row>
    <row r="263" spans="1:15" ht="41.25" customHeight="1">
      <c r="A263" s="24" t="s">
        <v>189</v>
      </c>
      <c r="B263" s="25" t="s">
        <v>44</v>
      </c>
      <c r="C263" s="25" t="s">
        <v>15</v>
      </c>
      <c r="D263" s="25" t="s">
        <v>190</v>
      </c>
      <c r="E263" s="25" t="s">
        <v>13</v>
      </c>
      <c r="F263" s="24" t="s">
        <v>189</v>
      </c>
      <c r="G263" s="22">
        <v>300</v>
      </c>
      <c r="H263" s="22">
        <v>0</v>
      </c>
      <c r="I263" s="22">
        <v>0</v>
      </c>
      <c r="J263" s="19" t="s">
        <v>189</v>
      </c>
      <c r="K263" s="15"/>
      <c r="L263" s="15"/>
      <c r="M263" s="15"/>
      <c r="N263" s="15"/>
      <c r="O263" s="15"/>
    </row>
    <row r="264" spans="1:15" ht="41.25" customHeight="1">
      <c r="A264" s="24" t="s">
        <v>41</v>
      </c>
      <c r="B264" s="25" t="s">
        <v>44</v>
      </c>
      <c r="C264" s="25" t="s">
        <v>15</v>
      </c>
      <c r="D264" s="25" t="s">
        <v>190</v>
      </c>
      <c r="E264" s="25" t="s">
        <v>42</v>
      </c>
      <c r="F264" s="24" t="s">
        <v>41</v>
      </c>
      <c r="G264" s="22">
        <v>300</v>
      </c>
      <c r="H264" s="22">
        <v>0</v>
      </c>
      <c r="I264" s="22">
        <v>0</v>
      </c>
      <c r="J264" s="19" t="s">
        <v>41</v>
      </c>
      <c r="K264" s="15"/>
      <c r="L264" s="15"/>
      <c r="M264" s="15"/>
      <c r="N264" s="15"/>
      <c r="O264" s="15"/>
    </row>
    <row r="265" spans="1:15" ht="41.25" customHeight="1" hidden="1">
      <c r="A265" s="13" t="s">
        <v>191</v>
      </c>
      <c r="B265" s="16" t="s">
        <v>192</v>
      </c>
      <c r="C265" s="16" t="s">
        <v>16</v>
      </c>
      <c r="D265" s="16" t="s">
        <v>13</v>
      </c>
      <c r="E265" s="16" t="s">
        <v>13</v>
      </c>
      <c r="F265" s="13" t="s">
        <v>191</v>
      </c>
      <c r="G265" s="20">
        <v>0</v>
      </c>
      <c r="H265" s="20">
        <v>0</v>
      </c>
      <c r="I265" s="20">
        <v>0</v>
      </c>
      <c r="J265" s="13" t="s">
        <v>191</v>
      </c>
      <c r="K265" s="17"/>
      <c r="L265" s="17"/>
      <c r="M265" s="17"/>
      <c r="N265" s="17"/>
      <c r="O265" s="17"/>
    </row>
    <row r="266" spans="1:15" ht="41.25" customHeight="1" hidden="1">
      <c r="A266" s="19" t="s">
        <v>193</v>
      </c>
      <c r="B266" s="14" t="s">
        <v>192</v>
      </c>
      <c r="C266" s="14" t="s">
        <v>24</v>
      </c>
      <c r="D266" s="14" t="s">
        <v>13</v>
      </c>
      <c r="E266" s="14" t="s">
        <v>13</v>
      </c>
      <c r="F266" s="19" t="s">
        <v>193</v>
      </c>
      <c r="G266" s="20">
        <v>0</v>
      </c>
      <c r="H266" s="20">
        <v>0</v>
      </c>
      <c r="I266" s="20">
        <v>0</v>
      </c>
      <c r="J266" s="19" t="s">
        <v>193</v>
      </c>
      <c r="K266" s="15"/>
      <c r="L266" s="15"/>
      <c r="M266" s="15"/>
      <c r="N266" s="15"/>
      <c r="O266" s="15"/>
    </row>
    <row r="267" spans="1:15" ht="41.25" customHeight="1" hidden="1">
      <c r="A267" s="21" t="s">
        <v>194</v>
      </c>
      <c r="B267" s="14" t="s">
        <v>192</v>
      </c>
      <c r="C267" s="14" t="s">
        <v>24</v>
      </c>
      <c r="D267" s="14" t="s">
        <v>195</v>
      </c>
      <c r="E267" s="14" t="s">
        <v>13</v>
      </c>
      <c r="F267" s="21" t="s">
        <v>194</v>
      </c>
      <c r="G267" s="20">
        <v>0</v>
      </c>
      <c r="H267" s="20">
        <v>0</v>
      </c>
      <c r="I267" s="20">
        <v>0</v>
      </c>
      <c r="J267" s="21" t="s">
        <v>194</v>
      </c>
      <c r="K267" s="15"/>
      <c r="L267" s="15"/>
      <c r="M267" s="15"/>
      <c r="N267" s="15"/>
      <c r="O267" s="15"/>
    </row>
    <row r="268" spans="1:15" ht="41.25" customHeight="1" hidden="1">
      <c r="A268" s="19" t="s">
        <v>196</v>
      </c>
      <c r="B268" s="14" t="s">
        <v>192</v>
      </c>
      <c r="C268" s="14" t="s">
        <v>24</v>
      </c>
      <c r="D268" s="14" t="s">
        <v>195</v>
      </c>
      <c r="E268" s="14" t="s">
        <v>197</v>
      </c>
      <c r="F268" s="19" t="s">
        <v>196</v>
      </c>
      <c r="G268" s="20">
        <v>0</v>
      </c>
      <c r="H268" s="20">
        <v>0</v>
      </c>
      <c r="I268" s="20">
        <v>0</v>
      </c>
      <c r="J268" s="19" t="s">
        <v>196</v>
      </c>
      <c r="K268" s="15"/>
      <c r="L268" s="15"/>
      <c r="M268" s="15"/>
      <c r="N268" s="15"/>
      <c r="O268" s="15"/>
    </row>
    <row r="269" spans="1:15" ht="41.25" customHeight="1">
      <c r="A269" s="49" t="s">
        <v>12</v>
      </c>
      <c r="B269" s="50" t="s">
        <v>13</v>
      </c>
      <c r="C269" s="50" t="s">
        <v>13</v>
      </c>
      <c r="D269" s="50" t="s">
        <v>13</v>
      </c>
      <c r="E269" s="50" t="s">
        <v>13</v>
      </c>
      <c r="F269" s="49" t="s">
        <v>12</v>
      </c>
      <c r="G269" s="51">
        <f>SUM(G11+G71+G84+G88+G140+G212+G242+G254+G261)</f>
        <v>299828.04</v>
      </c>
      <c r="H269" s="51">
        <f>SUM(H11+H71+H84+H88+H140+H212+H242+H254+H261)</f>
        <v>299169.54</v>
      </c>
      <c r="I269" s="51">
        <f>SUM(I11+I71+I84+I88+I140+I212+I242+I254+I261)</f>
        <v>296421.24</v>
      </c>
      <c r="J269" s="3" t="s">
        <v>12</v>
      </c>
      <c r="K269" s="4"/>
      <c r="L269" s="4"/>
      <c r="M269" s="4"/>
      <c r="N269" s="4"/>
      <c r="O269" s="4"/>
    </row>
  </sheetData>
  <sheetProtection/>
  <mergeCells count="9">
    <mergeCell ref="G3:I3"/>
    <mergeCell ref="A5:J5"/>
    <mergeCell ref="A8:A9"/>
    <mergeCell ref="B8:E8"/>
    <mergeCell ref="F8:F9"/>
    <mergeCell ref="G8:G9"/>
    <mergeCell ref="H8:H9"/>
    <mergeCell ref="I8:I9"/>
    <mergeCell ref="J8:J9"/>
  </mergeCells>
  <printOptions/>
  <pageMargins left="0.16" right="0.3937007874015748" top="0.18" bottom="0.24" header="0.16" footer="0.16"/>
  <pageSetup fitToHeight="0" horizontalDpi="600" verticalDpi="600"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P291"/>
  <sheetViews>
    <sheetView showGridLines="0" zoomScale="75" zoomScaleNormal="75" zoomScalePageLayoutView="0" workbookViewId="0" topLeftCell="A1">
      <selection activeCell="F87" sqref="F87"/>
    </sheetView>
  </sheetViews>
  <sheetFormatPr defaultColWidth="9.00390625" defaultRowHeight="30" customHeight="1"/>
  <cols>
    <col min="1" max="1" width="6.875" style="54" customWidth="1"/>
    <col min="2" max="2" width="52.375" style="54" customWidth="1"/>
    <col min="3" max="3" width="7.00390625" style="54" customWidth="1"/>
    <col min="4" max="4" width="7.125" style="54" customWidth="1"/>
    <col min="5" max="5" width="11.625" style="54" customWidth="1"/>
    <col min="6" max="6" width="7.875" style="54" customWidth="1"/>
    <col min="7" max="7" width="44.375" style="54" hidden="1" customWidth="1"/>
    <col min="8" max="8" width="15.125" style="54" customWidth="1"/>
    <col min="9" max="9" width="17.00390625" style="54" customWidth="1"/>
    <col min="10" max="10" width="16.25390625" style="54" customWidth="1"/>
    <col min="11" max="11" width="0.12890625" style="54" hidden="1" customWidth="1"/>
    <col min="12" max="12" width="9.875" style="54" customWidth="1"/>
    <col min="13" max="13" width="9.25390625" style="54" customWidth="1"/>
    <col min="14" max="14" width="11.25390625" style="54" customWidth="1"/>
    <col min="15" max="15" width="10.00390625" style="54" customWidth="1"/>
    <col min="16" max="16384" width="9.125" style="54" customWidth="1"/>
  </cols>
  <sheetData>
    <row r="1" spans="2:11" ht="30" customHeight="1">
      <c r="B1" s="52"/>
      <c r="C1" s="52"/>
      <c r="D1" s="52"/>
      <c r="E1" s="52"/>
      <c r="F1" s="52"/>
      <c r="G1" s="52"/>
      <c r="H1" s="53"/>
      <c r="I1" s="56"/>
      <c r="J1" s="56" t="s">
        <v>198</v>
      </c>
      <c r="K1" s="53"/>
    </row>
    <row r="2" spans="2:11" ht="30" customHeight="1">
      <c r="B2" s="55"/>
      <c r="C2" s="55"/>
      <c r="D2" s="55"/>
      <c r="E2" s="55"/>
      <c r="F2" s="55"/>
      <c r="G2" s="55"/>
      <c r="H2" s="56"/>
      <c r="I2" s="56"/>
      <c r="J2" s="56" t="s">
        <v>4</v>
      </c>
      <c r="K2" s="56"/>
    </row>
    <row r="3" spans="2:11" ht="30" customHeight="1">
      <c r="B3" s="55"/>
      <c r="C3" s="55"/>
      <c r="D3" s="55"/>
      <c r="E3" s="55"/>
      <c r="F3" s="55"/>
      <c r="G3" s="55"/>
      <c r="H3" s="56"/>
      <c r="I3" s="56"/>
      <c r="J3" s="56" t="s">
        <v>259</v>
      </c>
      <c r="K3" s="56"/>
    </row>
    <row r="4" spans="2:11" ht="30" customHeight="1">
      <c r="B4" s="55"/>
      <c r="C4" s="55"/>
      <c r="D4" s="55"/>
      <c r="E4" s="55"/>
      <c r="F4" s="55"/>
      <c r="G4" s="55"/>
      <c r="H4" s="56"/>
      <c r="I4" s="56"/>
      <c r="J4" s="56"/>
      <c r="K4" s="56"/>
    </row>
    <row r="5" spans="2:11" ht="48.75" customHeight="1">
      <c r="B5" s="116" t="s">
        <v>201</v>
      </c>
      <c r="C5" s="116"/>
      <c r="D5" s="116"/>
      <c r="E5" s="116"/>
      <c r="F5" s="116"/>
      <c r="G5" s="116"/>
      <c r="H5" s="116"/>
      <c r="I5" s="116"/>
      <c r="J5" s="116"/>
      <c r="K5" s="116"/>
    </row>
    <row r="6" spans="2:11" ht="30" customHeight="1">
      <c r="B6" s="57"/>
      <c r="C6" s="57"/>
      <c r="D6" s="57"/>
      <c r="E6" s="57"/>
      <c r="F6" s="57"/>
      <c r="G6" s="57"/>
      <c r="H6" s="57"/>
      <c r="I6" s="57"/>
      <c r="J6" s="57"/>
      <c r="K6" s="57"/>
    </row>
    <row r="7" spans="2:11" ht="30" customHeight="1">
      <c r="B7" s="57"/>
      <c r="C7" s="57"/>
      <c r="D7" s="57"/>
      <c r="E7" s="57"/>
      <c r="F7" s="57"/>
      <c r="G7" s="57"/>
      <c r="H7" s="58"/>
      <c r="I7" s="58"/>
      <c r="J7" s="58" t="s">
        <v>6</v>
      </c>
      <c r="K7" s="58"/>
    </row>
    <row r="8" spans="2:11" ht="30" customHeight="1">
      <c r="B8" s="117" t="s">
        <v>9</v>
      </c>
      <c r="C8" s="118" t="s">
        <v>7</v>
      </c>
      <c r="D8" s="119"/>
      <c r="E8" s="119"/>
      <c r="F8" s="120"/>
      <c r="G8" s="117" t="s">
        <v>9</v>
      </c>
      <c r="H8" s="117" t="s">
        <v>10</v>
      </c>
      <c r="I8" s="121" t="s">
        <v>11</v>
      </c>
      <c r="J8" s="121" t="s">
        <v>200</v>
      </c>
      <c r="K8" s="117" t="s">
        <v>9</v>
      </c>
    </row>
    <row r="9" spans="2:11" ht="30" customHeight="1">
      <c r="B9" s="117"/>
      <c r="C9" s="60" t="s">
        <v>0</v>
      </c>
      <c r="D9" s="60" t="s">
        <v>1</v>
      </c>
      <c r="E9" s="60" t="s">
        <v>2</v>
      </c>
      <c r="F9" s="60" t="s">
        <v>3</v>
      </c>
      <c r="G9" s="117"/>
      <c r="H9" s="117"/>
      <c r="I9" s="122"/>
      <c r="J9" s="122"/>
      <c r="K9" s="117"/>
    </row>
    <row r="10" spans="2:11" ht="30" customHeight="1">
      <c r="B10" s="61">
        <v>1</v>
      </c>
      <c r="C10" s="61">
        <v>2</v>
      </c>
      <c r="D10" s="61">
        <v>3</v>
      </c>
      <c r="E10" s="61">
        <v>4</v>
      </c>
      <c r="F10" s="61">
        <v>5</v>
      </c>
      <c r="G10" s="61"/>
      <c r="H10" s="61">
        <v>6</v>
      </c>
      <c r="I10" s="61">
        <v>7</v>
      </c>
      <c r="J10" s="61">
        <v>8</v>
      </c>
      <c r="K10" s="61"/>
    </row>
    <row r="11" spans="2:16" ht="30" customHeight="1">
      <c r="B11" s="62" t="s">
        <v>14</v>
      </c>
      <c r="C11" s="63" t="s">
        <v>15</v>
      </c>
      <c r="D11" s="63" t="s">
        <v>16</v>
      </c>
      <c r="E11" s="63" t="s">
        <v>13</v>
      </c>
      <c r="F11" s="63" t="s">
        <v>13</v>
      </c>
      <c r="G11" s="62" t="s">
        <v>14</v>
      </c>
      <c r="H11" s="64">
        <f>SUM(H20+H23+H28+H35+H40+H43+H46)</f>
        <v>69922.44</v>
      </c>
      <c r="I11" s="64">
        <f>SUM(I20+I23+I28+I35+I40+I43+I46)</f>
        <v>85514.94</v>
      </c>
      <c r="J11" s="64">
        <f>SUM(J20+J23+J28+J35+J40+J43+J46)</f>
        <v>103459.24</v>
      </c>
      <c r="K11" s="62" t="s">
        <v>14</v>
      </c>
      <c r="L11" s="65"/>
      <c r="M11" s="66"/>
      <c r="N11" s="66"/>
      <c r="O11" s="66"/>
      <c r="P11" s="66"/>
    </row>
    <row r="12" spans="2:16" ht="30" customHeight="1" hidden="1">
      <c r="B12" s="67" t="s">
        <v>17</v>
      </c>
      <c r="C12" s="68" t="s">
        <v>15</v>
      </c>
      <c r="D12" s="68" t="s">
        <v>18</v>
      </c>
      <c r="E12" s="68" t="s">
        <v>13</v>
      </c>
      <c r="F12" s="68" t="s">
        <v>13</v>
      </c>
      <c r="G12" s="67" t="s">
        <v>17</v>
      </c>
      <c r="H12" s="69">
        <f>SUM(H13)</f>
        <v>0</v>
      </c>
      <c r="I12" s="69">
        <f>SUM(I13)</f>
        <v>0</v>
      </c>
      <c r="J12" s="69">
        <f>SUM(J13)</f>
        <v>0</v>
      </c>
      <c r="K12" s="67" t="s">
        <v>17</v>
      </c>
      <c r="L12" s="70"/>
      <c r="M12" s="70"/>
      <c r="N12" s="70"/>
      <c r="O12" s="70"/>
      <c r="P12" s="70"/>
    </row>
    <row r="13" spans="2:16" ht="30" customHeight="1" hidden="1">
      <c r="B13" s="67" t="s">
        <v>19</v>
      </c>
      <c r="C13" s="68" t="s">
        <v>15</v>
      </c>
      <c r="D13" s="68" t="s">
        <v>18</v>
      </c>
      <c r="E13" s="68" t="s">
        <v>20</v>
      </c>
      <c r="F13" s="68" t="s">
        <v>13</v>
      </c>
      <c r="G13" s="67" t="s">
        <v>19</v>
      </c>
      <c r="H13" s="69">
        <f>SUM(H14)</f>
        <v>0</v>
      </c>
      <c r="I13" s="69">
        <f>SUM(I14)</f>
        <v>0</v>
      </c>
      <c r="J13" s="69">
        <v>0</v>
      </c>
      <c r="K13" s="67" t="s">
        <v>19</v>
      </c>
      <c r="L13" s="70"/>
      <c r="M13" s="70"/>
      <c r="N13" s="70"/>
      <c r="O13" s="70"/>
      <c r="P13" s="70"/>
    </row>
    <row r="14" spans="2:16" ht="30" customHeight="1" hidden="1">
      <c r="B14" s="67" t="s">
        <v>21</v>
      </c>
      <c r="C14" s="68" t="s">
        <v>15</v>
      </c>
      <c r="D14" s="68" t="s">
        <v>18</v>
      </c>
      <c r="E14" s="68" t="s">
        <v>20</v>
      </c>
      <c r="F14" s="68" t="s">
        <v>22</v>
      </c>
      <c r="G14" s="67" t="s">
        <v>21</v>
      </c>
      <c r="H14" s="69">
        <v>0</v>
      </c>
      <c r="I14" s="69">
        <v>0</v>
      </c>
      <c r="J14" s="69">
        <v>0</v>
      </c>
      <c r="K14" s="67" t="s">
        <v>21</v>
      </c>
      <c r="L14" s="70"/>
      <c r="M14" s="70"/>
      <c r="N14" s="70"/>
      <c r="O14" s="70"/>
      <c r="P14" s="70"/>
    </row>
    <row r="15" spans="2:16" ht="30" customHeight="1" hidden="1">
      <c r="B15" s="67" t="s">
        <v>23</v>
      </c>
      <c r="C15" s="68" t="s">
        <v>15</v>
      </c>
      <c r="D15" s="68" t="s">
        <v>24</v>
      </c>
      <c r="E15" s="68" t="s">
        <v>13</v>
      </c>
      <c r="F15" s="68" t="s">
        <v>13</v>
      </c>
      <c r="G15" s="67" t="s">
        <v>23</v>
      </c>
      <c r="H15" s="69">
        <f>SUM(H17+H19)</f>
        <v>0</v>
      </c>
      <c r="I15" s="69">
        <f>SUM(I17+I19)</f>
        <v>0</v>
      </c>
      <c r="J15" s="69">
        <f>SUM(J17+J19)</f>
        <v>0</v>
      </c>
      <c r="K15" s="67" t="s">
        <v>23</v>
      </c>
      <c r="L15" s="70"/>
      <c r="M15" s="70"/>
      <c r="N15" s="70"/>
      <c r="O15" s="70"/>
      <c r="P15" s="70"/>
    </row>
    <row r="16" spans="2:16" ht="30" customHeight="1" hidden="1">
      <c r="B16" s="67" t="s">
        <v>25</v>
      </c>
      <c r="C16" s="68" t="s">
        <v>15</v>
      </c>
      <c r="D16" s="68" t="s">
        <v>24</v>
      </c>
      <c r="E16" s="68" t="s">
        <v>26</v>
      </c>
      <c r="F16" s="68" t="s">
        <v>13</v>
      </c>
      <c r="G16" s="67" t="s">
        <v>25</v>
      </c>
      <c r="H16" s="69">
        <f>SUM(H17)</f>
        <v>0</v>
      </c>
      <c r="I16" s="69">
        <f>SUM(I17)</f>
        <v>0</v>
      </c>
      <c r="J16" s="69">
        <f>SUM(J17)</f>
        <v>0</v>
      </c>
      <c r="K16" s="67" t="s">
        <v>25</v>
      </c>
      <c r="L16" s="70"/>
      <c r="M16" s="70"/>
      <c r="N16" s="70"/>
      <c r="O16" s="70"/>
      <c r="P16" s="70"/>
    </row>
    <row r="17" spans="2:16" ht="30" customHeight="1" hidden="1">
      <c r="B17" s="67" t="s">
        <v>21</v>
      </c>
      <c r="C17" s="68" t="s">
        <v>15</v>
      </c>
      <c r="D17" s="68" t="s">
        <v>24</v>
      </c>
      <c r="E17" s="68" t="s">
        <v>26</v>
      </c>
      <c r="F17" s="68" t="s">
        <v>22</v>
      </c>
      <c r="G17" s="67" t="s">
        <v>21</v>
      </c>
      <c r="H17" s="69">
        <v>0</v>
      </c>
      <c r="I17" s="69">
        <v>0</v>
      </c>
      <c r="J17" s="69">
        <v>0</v>
      </c>
      <c r="K17" s="67" t="s">
        <v>21</v>
      </c>
      <c r="L17" s="70"/>
      <c r="M17" s="70"/>
      <c r="N17" s="70"/>
      <c r="O17" s="70"/>
      <c r="P17" s="70"/>
    </row>
    <row r="18" spans="2:16" ht="30" customHeight="1" hidden="1">
      <c r="B18" s="67" t="s">
        <v>27</v>
      </c>
      <c r="C18" s="68" t="s">
        <v>15</v>
      </c>
      <c r="D18" s="68" t="s">
        <v>24</v>
      </c>
      <c r="E18" s="68" t="s">
        <v>28</v>
      </c>
      <c r="F18" s="68" t="s">
        <v>13</v>
      </c>
      <c r="G18" s="67" t="s">
        <v>27</v>
      </c>
      <c r="H18" s="69">
        <f>SUM(H19)</f>
        <v>0</v>
      </c>
      <c r="I18" s="69">
        <f>SUM(I19)</f>
        <v>0</v>
      </c>
      <c r="J18" s="69">
        <f>SUM(J19)</f>
        <v>0</v>
      </c>
      <c r="K18" s="67" t="s">
        <v>27</v>
      </c>
      <c r="L18" s="70"/>
      <c r="M18" s="70"/>
      <c r="N18" s="70"/>
      <c r="O18" s="70"/>
      <c r="P18" s="70"/>
    </row>
    <row r="19" spans="2:16" ht="30" customHeight="1" hidden="1">
      <c r="B19" s="67" t="s">
        <v>21</v>
      </c>
      <c r="C19" s="68" t="s">
        <v>15</v>
      </c>
      <c r="D19" s="68" t="s">
        <v>24</v>
      </c>
      <c r="E19" s="68" t="s">
        <v>28</v>
      </c>
      <c r="F19" s="68" t="s">
        <v>22</v>
      </c>
      <c r="G19" s="67" t="s">
        <v>21</v>
      </c>
      <c r="H19" s="69">
        <v>0</v>
      </c>
      <c r="I19" s="69">
        <v>0</v>
      </c>
      <c r="J19" s="69">
        <v>0</v>
      </c>
      <c r="K19" s="67" t="s">
        <v>21</v>
      </c>
      <c r="L19" s="70"/>
      <c r="M19" s="70"/>
      <c r="N19" s="70"/>
      <c r="O19" s="70"/>
      <c r="P19" s="70"/>
    </row>
    <row r="20" spans="2:16" s="91" customFormat="1" ht="60" customHeight="1">
      <c r="B20" s="73" t="s">
        <v>17</v>
      </c>
      <c r="C20" s="72" t="s">
        <v>15</v>
      </c>
      <c r="D20" s="72" t="s">
        <v>18</v>
      </c>
      <c r="E20" s="72" t="s">
        <v>13</v>
      </c>
      <c r="F20" s="72" t="s">
        <v>13</v>
      </c>
      <c r="G20" s="73" t="s">
        <v>17</v>
      </c>
      <c r="H20" s="74">
        <v>1045.04</v>
      </c>
      <c r="I20" s="74">
        <v>1045.04</v>
      </c>
      <c r="J20" s="74">
        <v>1045.04</v>
      </c>
      <c r="K20" s="73" t="s">
        <v>17</v>
      </c>
      <c r="L20" s="93"/>
      <c r="M20" s="93"/>
      <c r="N20" s="93"/>
      <c r="O20" s="93"/>
      <c r="P20" s="93"/>
    </row>
    <row r="21" spans="2:16" ht="30" customHeight="1">
      <c r="B21" s="71" t="s">
        <v>19</v>
      </c>
      <c r="C21" s="76" t="s">
        <v>15</v>
      </c>
      <c r="D21" s="76" t="s">
        <v>18</v>
      </c>
      <c r="E21" s="76" t="s">
        <v>20</v>
      </c>
      <c r="F21" s="76" t="s">
        <v>13</v>
      </c>
      <c r="G21" s="71" t="s">
        <v>19</v>
      </c>
      <c r="H21" s="77">
        <v>1045.04</v>
      </c>
      <c r="I21" s="77">
        <v>1045.04</v>
      </c>
      <c r="J21" s="77">
        <v>1045.04</v>
      </c>
      <c r="K21" s="71" t="s">
        <v>19</v>
      </c>
      <c r="L21" s="75"/>
      <c r="M21" s="75"/>
      <c r="N21" s="75"/>
      <c r="O21" s="75"/>
      <c r="P21" s="75"/>
    </row>
    <row r="22" spans="2:16" ht="30" customHeight="1">
      <c r="B22" s="71" t="s">
        <v>21</v>
      </c>
      <c r="C22" s="76" t="s">
        <v>15</v>
      </c>
      <c r="D22" s="76" t="s">
        <v>18</v>
      </c>
      <c r="E22" s="76" t="s">
        <v>20</v>
      </c>
      <c r="F22" s="76" t="s">
        <v>22</v>
      </c>
      <c r="G22" s="71" t="s">
        <v>21</v>
      </c>
      <c r="H22" s="77">
        <v>1045.04</v>
      </c>
      <c r="I22" s="77">
        <v>1045.04</v>
      </c>
      <c r="J22" s="77">
        <v>1045.04</v>
      </c>
      <c r="K22" s="71" t="s">
        <v>21</v>
      </c>
      <c r="L22" s="75"/>
      <c r="M22" s="75"/>
      <c r="N22" s="75"/>
      <c r="O22" s="75"/>
      <c r="P22" s="75"/>
    </row>
    <row r="23" spans="2:16" s="91" customFormat="1" ht="75" customHeight="1">
      <c r="B23" s="73" t="s">
        <v>23</v>
      </c>
      <c r="C23" s="72" t="s">
        <v>15</v>
      </c>
      <c r="D23" s="72" t="s">
        <v>24</v>
      </c>
      <c r="E23" s="72" t="s">
        <v>13</v>
      </c>
      <c r="F23" s="72" t="s">
        <v>13</v>
      </c>
      <c r="G23" s="73" t="s">
        <v>23</v>
      </c>
      <c r="H23" s="74">
        <f>SUM(H24+H26)</f>
        <v>3786.5</v>
      </c>
      <c r="I23" s="74">
        <f>SUM(I24+I26)</f>
        <v>3786.5</v>
      </c>
      <c r="J23" s="74">
        <f>SUM(J24+J26)</f>
        <v>3786.5</v>
      </c>
      <c r="K23" s="73" t="s">
        <v>23</v>
      </c>
      <c r="L23" s="93"/>
      <c r="M23" s="93"/>
      <c r="N23" s="93"/>
      <c r="O23" s="93"/>
      <c r="P23" s="93"/>
    </row>
    <row r="24" spans="2:16" ht="30" customHeight="1">
      <c r="B24" s="71" t="s">
        <v>25</v>
      </c>
      <c r="C24" s="76" t="s">
        <v>15</v>
      </c>
      <c r="D24" s="76" t="s">
        <v>24</v>
      </c>
      <c r="E24" s="76" t="s">
        <v>26</v>
      </c>
      <c r="F24" s="76" t="s">
        <v>13</v>
      </c>
      <c r="G24" s="71" t="s">
        <v>25</v>
      </c>
      <c r="H24" s="77">
        <v>2989.3</v>
      </c>
      <c r="I24" s="77">
        <v>2989.3</v>
      </c>
      <c r="J24" s="77">
        <v>2989.3</v>
      </c>
      <c r="K24" s="71" t="s">
        <v>25</v>
      </c>
      <c r="L24" s="75"/>
      <c r="M24" s="75"/>
      <c r="N24" s="75"/>
      <c r="O24" s="75"/>
      <c r="P24" s="75"/>
    </row>
    <row r="25" spans="2:16" ht="32.25" customHeight="1">
      <c r="B25" s="71" t="s">
        <v>21</v>
      </c>
      <c r="C25" s="76" t="s">
        <v>15</v>
      </c>
      <c r="D25" s="76" t="s">
        <v>24</v>
      </c>
      <c r="E25" s="76" t="s">
        <v>26</v>
      </c>
      <c r="F25" s="76" t="s">
        <v>22</v>
      </c>
      <c r="G25" s="71" t="s">
        <v>21</v>
      </c>
      <c r="H25" s="77">
        <v>2989.3</v>
      </c>
      <c r="I25" s="77">
        <v>2989.3</v>
      </c>
      <c r="J25" s="77">
        <v>2989.3</v>
      </c>
      <c r="K25" s="71" t="s">
        <v>21</v>
      </c>
      <c r="L25" s="75"/>
      <c r="M25" s="75"/>
      <c r="N25" s="75"/>
      <c r="O25" s="75"/>
      <c r="P25" s="75"/>
    </row>
    <row r="26" spans="2:16" ht="36" customHeight="1">
      <c r="B26" s="71" t="s">
        <v>27</v>
      </c>
      <c r="C26" s="76" t="s">
        <v>15</v>
      </c>
      <c r="D26" s="76" t="s">
        <v>24</v>
      </c>
      <c r="E26" s="76" t="s">
        <v>28</v>
      </c>
      <c r="F26" s="76" t="s">
        <v>13</v>
      </c>
      <c r="G26" s="71" t="s">
        <v>27</v>
      </c>
      <c r="H26" s="77">
        <v>797.2</v>
      </c>
      <c r="I26" s="77">
        <v>797.2</v>
      </c>
      <c r="J26" s="77">
        <v>797.2</v>
      </c>
      <c r="K26" s="71" t="s">
        <v>27</v>
      </c>
      <c r="L26" s="75"/>
      <c r="M26" s="75"/>
      <c r="N26" s="75"/>
      <c r="O26" s="75"/>
      <c r="P26" s="75"/>
    </row>
    <row r="27" spans="2:16" ht="32.25" customHeight="1">
      <c r="B27" s="71" t="s">
        <v>21</v>
      </c>
      <c r="C27" s="76" t="s">
        <v>15</v>
      </c>
      <c r="D27" s="76" t="s">
        <v>24</v>
      </c>
      <c r="E27" s="76" t="s">
        <v>28</v>
      </c>
      <c r="F27" s="76" t="s">
        <v>22</v>
      </c>
      <c r="G27" s="71" t="s">
        <v>21</v>
      </c>
      <c r="H27" s="77">
        <v>797.2</v>
      </c>
      <c r="I27" s="77">
        <v>797.2</v>
      </c>
      <c r="J27" s="77">
        <v>797.2</v>
      </c>
      <c r="K27" s="71" t="s">
        <v>21</v>
      </c>
      <c r="L27" s="75"/>
      <c r="M27" s="75"/>
      <c r="N27" s="75"/>
      <c r="O27" s="75"/>
      <c r="P27" s="75"/>
    </row>
    <row r="28" spans="2:16" s="91" customFormat="1" ht="68.25" customHeight="1">
      <c r="B28" s="62" t="s">
        <v>29</v>
      </c>
      <c r="C28" s="63" t="s">
        <v>15</v>
      </c>
      <c r="D28" s="63" t="s">
        <v>30</v>
      </c>
      <c r="E28" s="63" t="s">
        <v>13</v>
      </c>
      <c r="F28" s="63" t="s">
        <v>13</v>
      </c>
      <c r="G28" s="62" t="s">
        <v>29</v>
      </c>
      <c r="H28" s="64">
        <f>SUM(H30+H32+H34)</f>
        <v>25636.9</v>
      </c>
      <c r="I28" s="64">
        <f>SUM(I30+I32+I34)</f>
        <v>26265.7</v>
      </c>
      <c r="J28" s="64">
        <f>SUM(J30+J32+J34)</f>
        <v>26305.4</v>
      </c>
      <c r="K28" s="62" t="s">
        <v>29</v>
      </c>
      <c r="L28" s="65"/>
      <c r="M28" s="66"/>
      <c r="N28" s="66"/>
      <c r="O28" s="66"/>
      <c r="P28" s="66"/>
    </row>
    <row r="29" spans="2:16" ht="30" customHeight="1">
      <c r="B29" s="67" t="s">
        <v>25</v>
      </c>
      <c r="C29" s="68" t="s">
        <v>15</v>
      </c>
      <c r="D29" s="68" t="s">
        <v>30</v>
      </c>
      <c r="E29" s="68" t="s">
        <v>26</v>
      </c>
      <c r="F29" s="68" t="s">
        <v>13</v>
      </c>
      <c r="G29" s="67" t="s">
        <v>25</v>
      </c>
      <c r="H29" s="69">
        <f>SUM(H30)</f>
        <v>1313.5</v>
      </c>
      <c r="I29" s="69">
        <f>SUM(I30)</f>
        <v>1216.8</v>
      </c>
      <c r="J29" s="69">
        <f>SUM(J30)</f>
        <v>1256.5</v>
      </c>
      <c r="K29" s="67" t="s">
        <v>25</v>
      </c>
      <c r="L29" s="70"/>
      <c r="M29" s="70"/>
      <c r="N29" s="70"/>
      <c r="O29" s="70"/>
      <c r="P29" s="70"/>
    </row>
    <row r="30" spans="2:16" ht="33.75" customHeight="1">
      <c r="B30" s="67" t="s">
        <v>21</v>
      </c>
      <c r="C30" s="68" t="s">
        <v>15</v>
      </c>
      <c r="D30" s="68" t="s">
        <v>30</v>
      </c>
      <c r="E30" s="68" t="s">
        <v>26</v>
      </c>
      <c r="F30" s="68" t="s">
        <v>22</v>
      </c>
      <c r="G30" s="67" t="s">
        <v>21</v>
      </c>
      <c r="H30" s="69">
        <f>577.9+335.3+400.3</f>
        <v>1313.5</v>
      </c>
      <c r="I30" s="69">
        <f>535.7+310.8+370.3</f>
        <v>1216.8</v>
      </c>
      <c r="J30" s="69">
        <f>553.1+320.9+382.5</f>
        <v>1256.5</v>
      </c>
      <c r="K30" s="67" t="s">
        <v>21</v>
      </c>
      <c r="L30" s="70"/>
      <c r="M30" s="70"/>
      <c r="N30" s="70"/>
      <c r="O30" s="70"/>
      <c r="P30" s="70"/>
    </row>
    <row r="31" spans="2:16" ht="30" customHeight="1" hidden="1">
      <c r="B31" s="67" t="s">
        <v>31</v>
      </c>
      <c r="C31" s="68" t="s">
        <v>15</v>
      </c>
      <c r="D31" s="68" t="s">
        <v>30</v>
      </c>
      <c r="E31" s="68" t="s">
        <v>32</v>
      </c>
      <c r="F31" s="68" t="s">
        <v>13</v>
      </c>
      <c r="G31" s="67" t="s">
        <v>31</v>
      </c>
      <c r="H31" s="69">
        <f>SUM(H32)</f>
        <v>0</v>
      </c>
      <c r="I31" s="69">
        <f>SUM(I32)</f>
        <v>0</v>
      </c>
      <c r="J31" s="69">
        <f>SUM(J32)</f>
        <v>0</v>
      </c>
      <c r="K31" s="67" t="s">
        <v>31</v>
      </c>
      <c r="L31" s="70"/>
      <c r="M31" s="70"/>
      <c r="N31" s="70"/>
      <c r="O31" s="70"/>
      <c r="P31" s="70"/>
    </row>
    <row r="32" spans="2:16" ht="30" customHeight="1" hidden="1">
      <c r="B32" s="67" t="s">
        <v>21</v>
      </c>
      <c r="C32" s="68" t="s">
        <v>15</v>
      </c>
      <c r="D32" s="68" t="s">
        <v>30</v>
      </c>
      <c r="E32" s="68" t="s">
        <v>32</v>
      </c>
      <c r="F32" s="68" t="s">
        <v>22</v>
      </c>
      <c r="G32" s="67" t="s">
        <v>21</v>
      </c>
      <c r="H32" s="69">
        <v>0</v>
      </c>
      <c r="I32" s="69">
        <v>0</v>
      </c>
      <c r="J32" s="69">
        <v>0</v>
      </c>
      <c r="K32" s="67" t="s">
        <v>21</v>
      </c>
      <c r="L32" s="70"/>
      <c r="M32" s="70"/>
      <c r="N32" s="70"/>
      <c r="O32" s="70"/>
      <c r="P32" s="70"/>
    </row>
    <row r="33" spans="2:16" ht="63.75" customHeight="1">
      <c r="B33" s="78" t="s">
        <v>207</v>
      </c>
      <c r="C33" s="68" t="s">
        <v>15</v>
      </c>
      <c r="D33" s="68" t="s">
        <v>30</v>
      </c>
      <c r="E33" s="68" t="s">
        <v>205</v>
      </c>
      <c r="F33" s="68" t="s">
        <v>13</v>
      </c>
      <c r="G33" s="67" t="s">
        <v>25</v>
      </c>
      <c r="H33" s="69">
        <v>24323.4</v>
      </c>
      <c r="I33" s="69">
        <f>SUM(I34)</f>
        <v>25048.9</v>
      </c>
      <c r="J33" s="69">
        <f>SUM(J34)</f>
        <v>25048.9</v>
      </c>
      <c r="K33" s="69">
        <f>SUM(K34)</f>
        <v>0</v>
      </c>
      <c r="L33" s="70"/>
      <c r="M33" s="70"/>
      <c r="N33" s="70"/>
      <c r="O33" s="70"/>
      <c r="P33" s="70"/>
    </row>
    <row r="34" spans="2:16" ht="30" customHeight="1">
      <c r="B34" s="67" t="s">
        <v>21</v>
      </c>
      <c r="C34" s="68" t="s">
        <v>15</v>
      </c>
      <c r="D34" s="68" t="s">
        <v>30</v>
      </c>
      <c r="E34" s="68" t="s">
        <v>205</v>
      </c>
      <c r="F34" s="68" t="s">
        <v>22</v>
      </c>
      <c r="G34" s="67" t="s">
        <v>21</v>
      </c>
      <c r="H34" s="69">
        <v>24323.4</v>
      </c>
      <c r="I34" s="69">
        <v>25048.9</v>
      </c>
      <c r="J34" s="69">
        <v>25048.9</v>
      </c>
      <c r="K34" s="67"/>
      <c r="L34" s="70"/>
      <c r="M34" s="70"/>
      <c r="N34" s="70"/>
      <c r="O34" s="70"/>
      <c r="P34" s="70"/>
    </row>
    <row r="35" spans="2:16" s="91" customFormat="1" ht="54" customHeight="1">
      <c r="B35" s="62" t="s">
        <v>33</v>
      </c>
      <c r="C35" s="63" t="s">
        <v>15</v>
      </c>
      <c r="D35" s="63" t="s">
        <v>34</v>
      </c>
      <c r="E35" s="63" t="s">
        <v>13</v>
      </c>
      <c r="F35" s="63" t="s">
        <v>13</v>
      </c>
      <c r="G35" s="62" t="s">
        <v>33</v>
      </c>
      <c r="H35" s="64">
        <f>SUM(H37+H39)</f>
        <v>10012.300000000001</v>
      </c>
      <c r="I35" s="64">
        <f>SUM(I37+I39)</f>
        <v>9464.300000000001</v>
      </c>
      <c r="J35" s="64">
        <f>SUM(J37+J39)</f>
        <v>9685.300000000001</v>
      </c>
      <c r="K35" s="62" t="s">
        <v>33</v>
      </c>
      <c r="L35" s="66"/>
      <c r="M35" s="66"/>
      <c r="N35" s="66"/>
      <c r="O35" s="66"/>
      <c r="P35" s="66"/>
    </row>
    <row r="36" spans="2:16" ht="30" customHeight="1">
      <c r="B36" s="67" t="s">
        <v>25</v>
      </c>
      <c r="C36" s="68" t="s">
        <v>15</v>
      </c>
      <c r="D36" s="68" t="s">
        <v>34</v>
      </c>
      <c r="E36" s="68" t="s">
        <v>26</v>
      </c>
      <c r="F36" s="68" t="s">
        <v>13</v>
      </c>
      <c r="G36" s="67" t="s">
        <v>25</v>
      </c>
      <c r="H36" s="69">
        <f>1734.6+7503</f>
        <v>9237.6</v>
      </c>
      <c r="I36" s="69">
        <f>1734.6+6955</f>
        <v>8689.6</v>
      </c>
      <c r="J36" s="69">
        <f>1734.6+7176</f>
        <v>8910.6</v>
      </c>
      <c r="K36" s="67" t="s">
        <v>25</v>
      </c>
      <c r="L36" s="70"/>
      <c r="M36" s="70"/>
      <c r="N36" s="70"/>
      <c r="O36" s="70"/>
      <c r="P36" s="70"/>
    </row>
    <row r="37" spans="2:16" ht="30" customHeight="1">
      <c r="B37" s="67" t="s">
        <v>21</v>
      </c>
      <c r="C37" s="68" t="s">
        <v>15</v>
      </c>
      <c r="D37" s="68" t="s">
        <v>34</v>
      </c>
      <c r="E37" s="68" t="s">
        <v>26</v>
      </c>
      <c r="F37" s="68" t="s">
        <v>22</v>
      </c>
      <c r="G37" s="67" t="s">
        <v>21</v>
      </c>
      <c r="H37" s="69">
        <f>1734.6+7503</f>
        <v>9237.6</v>
      </c>
      <c r="I37" s="69">
        <f>1734.6+6955</f>
        <v>8689.6</v>
      </c>
      <c r="J37" s="69">
        <f>1734.6+7176</f>
        <v>8910.6</v>
      </c>
      <c r="K37" s="69">
        <v>2509.3</v>
      </c>
      <c r="L37" s="70"/>
      <c r="M37" s="70"/>
      <c r="N37" s="70"/>
      <c r="O37" s="70"/>
      <c r="P37" s="70"/>
    </row>
    <row r="38" spans="2:16" ht="30" customHeight="1">
      <c r="B38" s="67" t="s">
        <v>35</v>
      </c>
      <c r="C38" s="68" t="s">
        <v>15</v>
      </c>
      <c r="D38" s="68" t="s">
        <v>34</v>
      </c>
      <c r="E38" s="68" t="s">
        <v>36</v>
      </c>
      <c r="F38" s="68" t="s">
        <v>13</v>
      </c>
      <c r="G38" s="67" t="s">
        <v>35</v>
      </c>
      <c r="H38" s="69">
        <v>774.7</v>
      </c>
      <c r="I38" s="69">
        <v>774.7</v>
      </c>
      <c r="J38" s="69">
        <v>774.7</v>
      </c>
      <c r="K38" s="67" t="s">
        <v>35</v>
      </c>
      <c r="L38" s="70"/>
      <c r="M38" s="70"/>
      <c r="N38" s="70"/>
      <c r="O38" s="70"/>
      <c r="P38" s="70"/>
    </row>
    <row r="39" spans="2:16" ht="30" customHeight="1">
      <c r="B39" s="67" t="s">
        <v>21</v>
      </c>
      <c r="C39" s="68" t="s">
        <v>15</v>
      </c>
      <c r="D39" s="68" t="s">
        <v>34</v>
      </c>
      <c r="E39" s="68" t="s">
        <v>36</v>
      </c>
      <c r="F39" s="68" t="s">
        <v>22</v>
      </c>
      <c r="G39" s="67" t="s">
        <v>21</v>
      </c>
      <c r="H39" s="69">
        <v>774.7</v>
      </c>
      <c r="I39" s="69">
        <v>774.7</v>
      </c>
      <c r="J39" s="69">
        <v>774.7</v>
      </c>
      <c r="K39" s="67" t="s">
        <v>21</v>
      </c>
      <c r="L39" s="70"/>
      <c r="M39" s="70"/>
      <c r="N39" s="70"/>
      <c r="O39" s="70"/>
      <c r="P39" s="70"/>
    </row>
    <row r="40" spans="2:16" s="91" customFormat="1" ht="45" customHeight="1">
      <c r="B40" s="62" t="s">
        <v>209</v>
      </c>
      <c r="C40" s="63" t="s">
        <v>15</v>
      </c>
      <c r="D40" s="63" t="s">
        <v>82</v>
      </c>
      <c r="E40" s="63"/>
      <c r="F40" s="63"/>
      <c r="G40" s="62"/>
      <c r="H40" s="64">
        <v>175</v>
      </c>
      <c r="I40" s="64">
        <f>I41</f>
        <v>0</v>
      </c>
      <c r="J40" s="64">
        <f>J41</f>
        <v>0</v>
      </c>
      <c r="K40" s="62"/>
      <c r="L40" s="66"/>
      <c r="M40" s="66"/>
      <c r="N40" s="66"/>
      <c r="O40" s="66"/>
      <c r="P40" s="66"/>
    </row>
    <row r="41" spans="2:16" ht="30" customHeight="1">
      <c r="B41" s="79" t="s">
        <v>224</v>
      </c>
      <c r="C41" s="68" t="s">
        <v>15</v>
      </c>
      <c r="D41" s="68" t="s">
        <v>82</v>
      </c>
      <c r="E41" s="68" t="s">
        <v>210</v>
      </c>
      <c r="F41" s="68"/>
      <c r="G41" s="67"/>
      <c r="H41" s="69">
        <v>175</v>
      </c>
      <c r="I41" s="69">
        <f>I42</f>
        <v>0</v>
      </c>
      <c r="J41" s="69">
        <f>J42</f>
        <v>0</v>
      </c>
      <c r="K41" s="67"/>
      <c r="L41" s="70"/>
      <c r="M41" s="70"/>
      <c r="N41" s="70"/>
      <c r="O41" s="70"/>
      <c r="P41" s="70"/>
    </row>
    <row r="42" spans="2:16" ht="30" customHeight="1">
      <c r="B42" s="67" t="s">
        <v>21</v>
      </c>
      <c r="C42" s="68" t="s">
        <v>15</v>
      </c>
      <c r="D42" s="68" t="s">
        <v>82</v>
      </c>
      <c r="E42" s="68" t="s">
        <v>210</v>
      </c>
      <c r="F42" s="68" t="s">
        <v>22</v>
      </c>
      <c r="G42" s="67"/>
      <c r="H42" s="69">
        <v>175</v>
      </c>
      <c r="I42" s="69">
        <v>0</v>
      </c>
      <c r="J42" s="69">
        <v>0</v>
      </c>
      <c r="K42" s="67"/>
      <c r="L42" s="70"/>
      <c r="M42" s="70"/>
      <c r="N42" s="70"/>
      <c r="O42" s="70"/>
      <c r="P42" s="70"/>
    </row>
    <row r="43" spans="2:16" s="91" customFormat="1" ht="30" customHeight="1">
      <c r="B43" s="62" t="s">
        <v>37</v>
      </c>
      <c r="C43" s="63" t="s">
        <v>15</v>
      </c>
      <c r="D43" s="63" t="s">
        <v>38</v>
      </c>
      <c r="E43" s="63" t="s">
        <v>13</v>
      </c>
      <c r="F43" s="63" t="s">
        <v>13</v>
      </c>
      <c r="G43" s="62" t="s">
        <v>37</v>
      </c>
      <c r="H43" s="64">
        <v>500</v>
      </c>
      <c r="I43" s="64">
        <v>500</v>
      </c>
      <c r="J43" s="64">
        <v>500</v>
      </c>
      <c r="K43" s="62" t="s">
        <v>37</v>
      </c>
      <c r="L43" s="66"/>
      <c r="M43" s="66"/>
      <c r="N43" s="66"/>
      <c r="O43" s="66"/>
      <c r="P43" s="66"/>
    </row>
    <row r="44" spans="2:16" ht="30" customHeight="1">
      <c r="B44" s="67" t="s">
        <v>39</v>
      </c>
      <c r="C44" s="68" t="s">
        <v>15</v>
      </c>
      <c r="D44" s="68" t="s">
        <v>38</v>
      </c>
      <c r="E44" s="68" t="s">
        <v>40</v>
      </c>
      <c r="F44" s="68" t="s">
        <v>13</v>
      </c>
      <c r="G44" s="67" t="s">
        <v>39</v>
      </c>
      <c r="H44" s="69">
        <v>500</v>
      </c>
      <c r="I44" s="69">
        <v>500</v>
      </c>
      <c r="J44" s="69">
        <v>500</v>
      </c>
      <c r="K44" s="67" t="s">
        <v>39</v>
      </c>
      <c r="L44" s="70"/>
      <c r="M44" s="70"/>
      <c r="N44" s="70"/>
      <c r="O44" s="70"/>
      <c r="P44" s="70"/>
    </row>
    <row r="45" spans="2:16" ht="30" customHeight="1">
      <c r="B45" s="67" t="s">
        <v>41</v>
      </c>
      <c r="C45" s="68" t="s">
        <v>15</v>
      </c>
      <c r="D45" s="68" t="s">
        <v>38</v>
      </c>
      <c r="E45" s="68" t="s">
        <v>40</v>
      </c>
      <c r="F45" s="68" t="s">
        <v>42</v>
      </c>
      <c r="G45" s="67" t="s">
        <v>41</v>
      </c>
      <c r="H45" s="69">
        <v>500</v>
      </c>
      <c r="I45" s="69">
        <v>500</v>
      </c>
      <c r="J45" s="69">
        <v>500</v>
      </c>
      <c r="K45" s="67" t="s">
        <v>41</v>
      </c>
      <c r="L45" s="70"/>
      <c r="M45" s="70"/>
      <c r="N45" s="70"/>
      <c r="O45" s="70"/>
      <c r="P45" s="70"/>
    </row>
    <row r="46" spans="2:16" ht="30" customHeight="1">
      <c r="B46" s="62" t="s">
        <v>43</v>
      </c>
      <c r="C46" s="63" t="s">
        <v>15</v>
      </c>
      <c r="D46" s="63" t="s">
        <v>44</v>
      </c>
      <c r="E46" s="63" t="s">
        <v>13</v>
      </c>
      <c r="F46" s="63" t="s">
        <v>13</v>
      </c>
      <c r="G46" s="62" t="s">
        <v>43</v>
      </c>
      <c r="H46" s="64">
        <f>SUM(H48+H54+H56+H58+H59+H62)</f>
        <v>28766.7</v>
      </c>
      <c r="I46" s="64">
        <f>SUM(I48+I54+I56+I58+I59+I62+I66)</f>
        <v>44453.399999999994</v>
      </c>
      <c r="J46" s="64">
        <f>SUM(J48+J54+J56+J58+J59+J62+J66)</f>
        <v>62137</v>
      </c>
      <c r="K46" s="67" t="s">
        <v>43</v>
      </c>
      <c r="L46" s="70"/>
      <c r="M46" s="70"/>
      <c r="N46" s="70"/>
      <c r="O46" s="70"/>
      <c r="P46" s="70"/>
    </row>
    <row r="47" spans="2:16" ht="30" customHeight="1">
      <c r="B47" s="67" t="s">
        <v>45</v>
      </c>
      <c r="C47" s="68" t="s">
        <v>15</v>
      </c>
      <c r="D47" s="68" t="s">
        <v>44</v>
      </c>
      <c r="E47" s="68" t="s">
        <v>46</v>
      </c>
      <c r="F47" s="68" t="s">
        <v>13</v>
      </c>
      <c r="G47" s="67" t="s">
        <v>45</v>
      </c>
      <c r="H47" s="69">
        <f>SUM(H48)</f>
        <v>1926.3</v>
      </c>
      <c r="I47" s="69">
        <f>SUM(I48)</f>
        <v>2025.5</v>
      </c>
      <c r="J47" s="69">
        <f>SUM(J48)</f>
        <v>2099.1</v>
      </c>
      <c r="K47" s="67" t="s">
        <v>45</v>
      </c>
      <c r="L47" s="70"/>
      <c r="M47" s="70"/>
      <c r="N47" s="70"/>
      <c r="O47" s="70"/>
      <c r="P47" s="70"/>
    </row>
    <row r="48" spans="2:16" ht="30" customHeight="1">
      <c r="B48" s="67" t="s">
        <v>21</v>
      </c>
      <c r="C48" s="68" t="s">
        <v>15</v>
      </c>
      <c r="D48" s="68" t="s">
        <v>44</v>
      </c>
      <c r="E48" s="68" t="s">
        <v>46</v>
      </c>
      <c r="F48" s="68" t="s">
        <v>22</v>
      </c>
      <c r="G48" s="67" t="s">
        <v>21</v>
      </c>
      <c r="H48" s="69">
        <v>1926.3</v>
      </c>
      <c r="I48" s="69">
        <v>2025.5</v>
      </c>
      <c r="J48" s="69">
        <v>2099.1</v>
      </c>
      <c r="K48" s="67" t="s">
        <v>21</v>
      </c>
      <c r="L48" s="70"/>
      <c r="M48" s="70"/>
      <c r="N48" s="70"/>
      <c r="O48" s="70"/>
      <c r="P48" s="70"/>
    </row>
    <row r="49" spans="2:16" ht="30" customHeight="1" hidden="1">
      <c r="B49" s="67" t="s">
        <v>47</v>
      </c>
      <c r="C49" s="68" t="s">
        <v>15</v>
      </c>
      <c r="D49" s="68" t="s">
        <v>44</v>
      </c>
      <c r="E49" s="68" t="s">
        <v>48</v>
      </c>
      <c r="F49" s="68" t="s">
        <v>13</v>
      </c>
      <c r="G49" s="67" t="s">
        <v>47</v>
      </c>
      <c r="H49" s="69"/>
      <c r="I49" s="69"/>
      <c r="J49" s="69"/>
      <c r="K49" s="67" t="s">
        <v>47</v>
      </c>
      <c r="L49" s="70"/>
      <c r="M49" s="70"/>
      <c r="N49" s="70"/>
      <c r="O49" s="70"/>
      <c r="P49" s="70"/>
    </row>
    <row r="50" spans="2:16" ht="30" customHeight="1" hidden="1">
      <c r="B50" s="67" t="s">
        <v>21</v>
      </c>
      <c r="C50" s="68" t="s">
        <v>15</v>
      </c>
      <c r="D50" s="68" t="s">
        <v>44</v>
      </c>
      <c r="E50" s="68" t="s">
        <v>48</v>
      </c>
      <c r="F50" s="68" t="s">
        <v>22</v>
      </c>
      <c r="G50" s="67" t="s">
        <v>21</v>
      </c>
      <c r="H50" s="69">
        <v>0</v>
      </c>
      <c r="I50" s="69">
        <v>0</v>
      </c>
      <c r="J50" s="69">
        <v>0</v>
      </c>
      <c r="K50" s="67" t="s">
        <v>21</v>
      </c>
      <c r="L50" s="70"/>
      <c r="M50" s="70"/>
      <c r="N50" s="70"/>
      <c r="O50" s="70"/>
      <c r="P50" s="70"/>
    </row>
    <row r="51" spans="2:16" ht="30" customHeight="1" hidden="1">
      <c r="B51" s="67" t="s">
        <v>25</v>
      </c>
      <c r="C51" s="68" t="s">
        <v>15</v>
      </c>
      <c r="D51" s="68" t="s">
        <v>44</v>
      </c>
      <c r="E51" s="68" t="s">
        <v>26</v>
      </c>
      <c r="F51" s="68" t="s">
        <v>13</v>
      </c>
      <c r="G51" s="67" t="s">
        <v>25</v>
      </c>
      <c r="H51" s="69">
        <f>SUM(H52)</f>
        <v>0</v>
      </c>
      <c r="I51" s="69">
        <f>SUM(I52)</f>
        <v>0</v>
      </c>
      <c r="J51" s="69">
        <f>SUM(J52)</f>
        <v>0</v>
      </c>
      <c r="K51" s="67" t="s">
        <v>25</v>
      </c>
      <c r="L51" s="70"/>
      <c r="M51" s="70"/>
      <c r="N51" s="70"/>
      <c r="O51" s="70"/>
      <c r="P51" s="70"/>
    </row>
    <row r="52" spans="2:16" ht="30" customHeight="1" hidden="1">
      <c r="B52" s="67" t="s">
        <v>21</v>
      </c>
      <c r="C52" s="68" t="s">
        <v>15</v>
      </c>
      <c r="D52" s="68" t="s">
        <v>44</v>
      </c>
      <c r="E52" s="68" t="s">
        <v>26</v>
      </c>
      <c r="F52" s="68" t="s">
        <v>22</v>
      </c>
      <c r="G52" s="67" t="s">
        <v>21</v>
      </c>
      <c r="H52" s="69">
        <v>0</v>
      </c>
      <c r="I52" s="69">
        <v>0</v>
      </c>
      <c r="J52" s="69">
        <v>0</v>
      </c>
      <c r="K52" s="67" t="s">
        <v>21</v>
      </c>
      <c r="L52" s="70"/>
      <c r="M52" s="70"/>
      <c r="N52" s="70"/>
      <c r="O52" s="70"/>
      <c r="P52" s="70"/>
    </row>
    <row r="53" spans="2:16" ht="30" customHeight="1">
      <c r="B53" s="67" t="s">
        <v>49</v>
      </c>
      <c r="C53" s="68" t="s">
        <v>15</v>
      </c>
      <c r="D53" s="68" t="s">
        <v>44</v>
      </c>
      <c r="E53" s="68" t="s">
        <v>50</v>
      </c>
      <c r="F53" s="68" t="s">
        <v>13</v>
      </c>
      <c r="G53" s="67" t="s">
        <v>49</v>
      </c>
      <c r="H53" s="69">
        <v>30</v>
      </c>
      <c r="I53" s="69">
        <v>30</v>
      </c>
      <c r="J53" s="69">
        <v>30</v>
      </c>
      <c r="K53" s="67" t="s">
        <v>49</v>
      </c>
      <c r="L53" s="70"/>
      <c r="M53" s="70"/>
      <c r="N53" s="70"/>
      <c r="O53" s="70"/>
      <c r="P53" s="70"/>
    </row>
    <row r="54" spans="2:16" ht="30" customHeight="1">
      <c r="B54" s="67" t="s">
        <v>21</v>
      </c>
      <c r="C54" s="68" t="s">
        <v>15</v>
      </c>
      <c r="D54" s="68" t="s">
        <v>44</v>
      </c>
      <c r="E54" s="68" t="s">
        <v>50</v>
      </c>
      <c r="F54" s="68" t="s">
        <v>22</v>
      </c>
      <c r="G54" s="67" t="s">
        <v>21</v>
      </c>
      <c r="H54" s="69">
        <v>30</v>
      </c>
      <c r="I54" s="69">
        <v>30</v>
      </c>
      <c r="J54" s="69">
        <v>30</v>
      </c>
      <c r="K54" s="67" t="s">
        <v>21</v>
      </c>
      <c r="L54" s="70"/>
      <c r="M54" s="70"/>
      <c r="N54" s="70"/>
      <c r="O54" s="70"/>
      <c r="P54" s="70"/>
    </row>
    <row r="55" spans="2:16" ht="30" customHeight="1">
      <c r="B55" s="67" t="s">
        <v>51</v>
      </c>
      <c r="C55" s="68" t="s">
        <v>15</v>
      </c>
      <c r="D55" s="68" t="s">
        <v>44</v>
      </c>
      <c r="E55" s="68" t="s">
        <v>52</v>
      </c>
      <c r="F55" s="68" t="s">
        <v>13</v>
      </c>
      <c r="G55" s="67" t="s">
        <v>51</v>
      </c>
      <c r="H55" s="69">
        <f>170+1190.7+5000</f>
        <v>6360.7</v>
      </c>
      <c r="I55" s="69">
        <f>I56</f>
        <v>6145.099999999999</v>
      </c>
      <c r="J55" s="69">
        <f>J56</f>
        <v>6262.4</v>
      </c>
      <c r="K55" s="67" t="s">
        <v>51</v>
      </c>
      <c r="L55" s="70"/>
      <c r="M55" s="70"/>
      <c r="N55" s="70"/>
      <c r="O55" s="70"/>
      <c r="P55" s="70"/>
    </row>
    <row r="56" spans="2:16" ht="30" customHeight="1">
      <c r="B56" s="67" t="s">
        <v>21</v>
      </c>
      <c r="C56" s="68" t="s">
        <v>15</v>
      </c>
      <c r="D56" s="68" t="s">
        <v>44</v>
      </c>
      <c r="E56" s="68" t="s">
        <v>52</v>
      </c>
      <c r="F56" s="68" t="s">
        <v>22</v>
      </c>
      <c r="G56" s="67" t="s">
        <v>21</v>
      </c>
      <c r="H56" s="69">
        <f>170+1190.7+5000</f>
        <v>6360.7</v>
      </c>
      <c r="I56" s="69">
        <f>170+1365.7+5000-390.6</f>
        <v>6145.099999999999</v>
      </c>
      <c r="J56" s="69">
        <f>170+1365.7+5000-273.3</f>
        <v>6262.4</v>
      </c>
      <c r="K56" s="67" t="s">
        <v>21</v>
      </c>
      <c r="L56" s="70"/>
      <c r="M56" s="70"/>
      <c r="N56" s="70"/>
      <c r="O56" s="70"/>
      <c r="P56" s="70"/>
    </row>
    <row r="57" spans="2:16" ht="30" customHeight="1">
      <c r="B57" s="67" t="s">
        <v>53</v>
      </c>
      <c r="C57" s="68" t="s">
        <v>15</v>
      </c>
      <c r="D57" s="68" t="s">
        <v>44</v>
      </c>
      <c r="E57" s="68" t="s">
        <v>54</v>
      </c>
      <c r="F57" s="68" t="s">
        <v>13</v>
      </c>
      <c r="G57" s="67" t="s">
        <v>53</v>
      </c>
      <c r="H57" s="69">
        <v>0</v>
      </c>
      <c r="I57" s="69">
        <v>2081</v>
      </c>
      <c r="J57" s="69">
        <v>2081</v>
      </c>
      <c r="K57" s="67" t="s">
        <v>53</v>
      </c>
      <c r="L57" s="70"/>
      <c r="M57" s="70"/>
      <c r="N57" s="70"/>
      <c r="O57" s="70"/>
      <c r="P57" s="70"/>
    </row>
    <row r="58" spans="2:16" ht="30" customHeight="1">
      <c r="B58" s="67" t="s">
        <v>55</v>
      </c>
      <c r="C58" s="68" t="s">
        <v>15</v>
      </c>
      <c r="D58" s="68" t="s">
        <v>44</v>
      </c>
      <c r="E58" s="68" t="s">
        <v>54</v>
      </c>
      <c r="F58" s="68" t="s">
        <v>56</v>
      </c>
      <c r="G58" s="67" t="s">
        <v>55</v>
      </c>
      <c r="H58" s="69">
        <v>0</v>
      </c>
      <c r="I58" s="69">
        <v>2081</v>
      </c>
      <c r="J58" s="69">
        <v>2081</v>
      </c>
      <c r="K58" s="67" t="s">
        <v>55</v>
      </c>
      <c r="L58" s="70"/>
      <c r="M58" s="70"/>
      <c r="N58" s="70"/>
      <c r="O58" s="70"/>
      <c r="P58" s="70"/>
    </row>
    <row r="59" spans="2:16" ht="69" customHeight="1">
      <c r="B59" s="80" t="s">
        <v>202</v>
      </c>
      <c r="C59" s="68" t="s">
        <v>15</v>
      </c>
      <c r="D59" s="68" t="s">
        <v>44</v>
      </c>
      <c r="E59" s="81" t="s">
        <v>204</v>
      </c>
      <c r="F59" s="68" t="s">
        <v>13</v>
      </c>
      <c r="G59" s="67"/>
      <c r="H59" s="82">
        <f>H60+H61</f>
        <v>3094.3</v>
      </c>
      <c r="I59" s="82">
        <f>I60+I61</f>
        <v>2460</v>
      </c>
      <c r="J59" s="82">
        <f>J60+J61</f>
        <v>2360</v>
      </c>
      <c r="K59" s="67"/>
      <c r="L59" s="70"/>
      <c r="M59" s="70"/>
      <c r="N59" s="70"/>
      <c r="O59" s="70"/>
      <c r="P59" s="70"/>
    </row>
    <row r="60" spans="2:16" ht="30" customHeight="1">
      <c r="B60" s="67" t="s">
        <v>55</v>
      </c>
      <c r="C60" s="68" t="s">
        <v>15</v>
      </c>
      <c r="D60" s="68" t="s">
        <v>44</v>
      </c>
      <c r="E60" s="68" t="s">
        <v>204</v>
      </c>
      <c r="F60" s="68" t="s">
        <v>56</v>
      </c>
      <c r="G60" s="67" t="s">
        <v>21</v>
      </c>
      <c r="H60" s="69">
        <v>750.3</v>
      </c>
      <c r="I60" s="69">
        <v>0</v>
      </c>
      <c r="J60" s="69">
        <v>0</v>
      </c>
      <c r="K60" s="67"/>
      <c r="L60" s="70"/>
      <c r="M60" s="70"/>
      <c r="N60" s="70"/>
      <c r="O60" s="70"/>
      <c r="P60" s="70"/>
    </row>
    <row r="61" spans="2:16" ht="30" customHeight="1">
      <c r="B61" s="80" t="s">
        <v>21</v>
      </c>
      <c r="C61" s="68" t="s">
        <v>15</v>
      </c>
      <c r="D61" s="68" t="s">
        <v>44</v>
      </c>
      <c r="E61" s="81" t="s">
        <v>204</v>
      </c>
      <c r="F61" s="68" t="s">
        <v>22</v>
      </c>
      <c r="G61" s="67"/>
      <c r="H61" s="82">
        <f>434+1910</f>
        <v>2344</v>
      </c>
      <c r="I61" s="82">
        <f>550+1910</f>
        <v>2460</v>
      </c>
      <c r="J61" s="82">
        <f>550+1810</f>
        <v>2360</v>
      </c>
      <c r="K61" s="67"/>
      <c r="L61" s="70"/>
      <c r="M61" s="70"/>
      <c r="N61" s="70"/>
      <c r="O61" s="70"/>
      <c r="P61" s="70"/>
    </row>
    <row r="62" spans="2:16" ht="71.25" customHeight="1">
      <c r="B62" s="80" t="s">
        <v>203</v>
      </c>
      <c r="C62" s="68" t="s">
        <v>15</v>
      </c>
      <c r="D62" s="68" t="s">
        <v>44</v>
      </c>
      <c r="E62" s="81" t="s">
        <v>205</v>
      </c>
      <c r="F62" s="68" t="s">
        <v>13</v>
      </c>
      <c r="G62" s="67"/>
      <c r="H62" s="82">
        <f>H63+H64</f>
        <v>17355.4</v>
      </c>
      <c r="I62" s="82">
        <f>I63+I64</f>
        <v>15698.099999999999</v>
      </c>
      <c r="J62" s="82">
        <f>J63+J64</f>
        <v>16099.900000000001</v>
      </c>
      <c r="K62" s="67"/>
      <c r="L62" s="70"/>
      <c r="M62" s="70"/>
      <c r="N62" s="70"/>
      <c r="O62" s="70"/>
      <c r="P62" s="70"/>
    </row>
    <row r="63" spans="2:16" ht="38.25" customHeight="1">
      <c r="B63" s="67" t="s">
        <v>55</v>
      </c>
      <c r="C63" s="68" t="s">
        <v>15</v>
      </c>
      <c r="D63" s="68" t="s">
        <v>44</v>
      </c>
      <c r="E63" s="81" t="s">
        <v>205</v>
      </c>
      <c r="F63" s="68" t="s">
        <v>56</v>
      </c>
      <c r="G63" s="67"/>
      <c r="H63" s="82">
        <f>9632.6+600+2503.3</f>
        <v>12735.900000000001</v>
      </c>
      <c r="I63" s="82">
        <f>9234.5+1728.3</f>
        <v>10962.8</v>
      </c>
      <c r="J63" s="82">
        <f>9507+1857.6</f>
        <v>11364.6</v>
      </c>
      <c r="K63" s="67"/>
      <c r="L63" s="70"/>
      <c r="M63" s="70"/>
      <c r="N63" s="70"/>
      <c r="O63" s="70"/>
      <c r="P63" s="70"/>
    </row>
    <row r="64" spans="2:16" ht="30" customHeight="1">
      <c r="B64" s="80" t="s">
        <v>21</v>
      </c>
      <c r="C64" s="68" t="s">
        <v>15</v>
      </c>
      <c r="D64" s="68" t="s">
        <v>44</v>
      </c>
      <c r="E64" s="81" t="s">
        <v>205</v>
      </c>
      <c r="F64" s="68" t="s">
        <v>22</v>
      </c>
      <c r="G64" s="67"/>
      <c r="H64" s="82">
        <v>4619.5</v>
      </c>
      <c r="I64" s="82">
        <v>4735.3</v>
      </c>
      <c r="J64" s="82">
        <v>4735.3</v>
      </c>
      <c r="K64" s="67"/>
      <c r="L64" s="70"/>
      <c r="M64" s="70"/>
      <c r="N64" s="70"/>
      <c r="O64" s="70"/>
      <c r="P64" s="70"/>
    </row>
    <row r="65" spans="2:16" ht="30" customHeight="1">
      <c r="B65" s="67" t="s">
        <v>57</v>
      </c>
      <c r="C65" s="68" t="s">
        <v>15</v>
      </c>
      <c r="D65" s="68" t="s">
        <v>44</v>
      </c>
      <c r="E65" s="68" t="s">
        <v>58</v>
      </c>
      <c r="F65" s="68" t="s">
        <v>13</v>
      </c>
      <c r="G65" s="67" t="s">
        <v>57</v>
      </c>
      <c r="H65" s="69">
        <v>0</v>
      </c>
      <c r="I65" s="69">
        <f>I66</f>
        <v>16013.7</v>
      </c>
      <c r="J65" s="69">
        <f>J66</f>
        <v>33204.6</v>
      </c>
      <c r="K65" s="67" t="s">
        <v>57</v>
      </c>
      <c r="L65" s="70"/>
      <c r="M65" s="70"/>
      <c r="N65" s="70"/>
      <c r="O65" s="70"/>
      <c r="P65" s="70"/>
    </row>
    <row r="66" spans="2:16" ht="30" customHeight="1">
      <c r="B66" s="67" t="s">
        <v>57</v>
      </c>
      <c r="C66" s="68" t="s">
        <v>15</v>
      </c>
      <c r="D66" s="68" t="s">
        <v>44</v>
      </c>
      <c r="E66" s="68" t="s">
        <v>58</v>
      </c>
      <c r="F66" s="68" t="s">
        <v>59</v>
      </c>
      <c r="G66" s="67" t="s">
        <v>57</v>
      </c>
      <c r="H66" s="69">
        <v>0</v>
      </c>
      <c r="I66" s="69">
        <v>16013.7</v>
      </c>
      <c r="J66" s="69">
        <v>33204.6</v>
      </c>
      <c r="K66" s="67" t="s">
        <v>57</v>
      </c>
      <c r="L66" s="70"/>
      <c r="M66" s="70"/>
      <c r="N66" s="70"/>
      <c r="O66" s="70"/>
      <c r="P66" s="70"/>
    </row>
    <row r="67" spans="2:16" ht="30" customHeight="1" hidden="1">
      <c r="B67" s="62" t="s">
        <v>60</v>
      </c>
      <c r="C67" s="63" t="s">
        <v>30</v>
      </c>
      <c r="D67" s="63" t="s">
        <v>16</v>
      </c>
      <c r="E67" s="63" t="s">
        <v>13</v>
      </c>
      <c r="F67" s="63" t="s">
        <v>13</v>
      </c>
      <c r="G67" s="62" t="s">
        <v>60</v>
      </c>
      <c r="H67" s="69">
        <f aca="true" t="shared" si="0" ref="H67:J69">SUM(H68)</f>
        <v>0</v>
      </c>
      <c r="I67" s="69">
        <f t="shared" si="0"/>
        <v>0</v>
      </c>
      <c r="J67" s="69">
        <f t="shared" si="0"/>
        <v>0</v>
      </c>
      <c r="K67" s="62" t="s">
        <v>60</v>
      </c>
      <c r="L67" s="66"/>
      <c r="M67" s="66"/>
      <c r="N67" s="66"/>
      <c r="O67" s="66"/>
      <c r="P67" s="66"/>
    </row>
    <row r="68" spans="2:16" ht="30" customHeight="1" hidden="1">
      <c r="B68" s="67" t="s">
        <v>61</v>
      </c>
      <c r="C68" s="68" t="s">
        <v>30</v>
      </c>
      <c r="D68" s="68" t="s">
        <v>62</v>
      </c>
      <c r="E68" s="68" t="s">
        <v>13</v>
      </c>
      <c r="F68" s="68" t="s">
        <v>13</v>
      </c>
      <c r="G68" s="67" t="s">
        <v>61</v>
      </c>
      <c r="H68" s="69">
        <f t="shared" si="0"/>
        <v>0</v>
      </c>
      <c r="I68" s="69">
        <f t="shared" si="0"/>
        <v>0</v>
      </c>
      <c r="J68" s="69">
        <f t="shared" si="0"/>
        <v>0</v>
      </c>
      <c r="K68" s="67" t="s">
        <v>61</v>
      </c>
      <c r="L68" s="70"/>
      <c r="M68" s="70"/>
      <c r="N68" s="70"/>
      <c r="O68" s="70"/>
      <c r="P68" s="70"/>
    </row>
    <row r="69" spans="2:16" ht="30" customHeight="1" hidden="1">
      <c r="B69" s="67" t="s">
        <v>63</v>
      </c>
      <c r="C69" s="68" t="s">
        <v>30</v>
      </c>
      <c r="D69" s="68" t="s">
        <v>62</v>
      </c>
      <c r="E69" s="68" t="s">
        <v>64</v>
      </c>
      <c r="F69" s="68" t="s">
        <v>13</v>
      </c>
      <c r="G69" s="67" t="s">
        <v>63</v>
      </c>
      <c r="H69" s="69">
        <f t="shared" si="0"/>
        <v>0</v>
      </c>
      <c r="I69" s="69">
        <f t="shared" si="0"/>
        <v>0</v>
      </c>
      <c r="J69" s="69">
        <f t="shared" si="0"/>
        <v>0</v>
      </c>
      <c r="K69" s="67" t="s">
        <v>63</v>
      </c>
      <c r="L69" s="70"/>
      <c r="M69" s="70"/>
      <c r="N69" s="70"/>
      <c r="O69" s="70"/>
      <c r="P69" s="70"/>
    </row>
    <row r="70" spans="2:16" ht="30" customHeight="1" hidden="1">
      <c r="B70" s="67" t="s">
        <v>21</v>
      </c>
      <c r="C70" s="68" t="s">
        <v>30</v>
      </c>
      <c r="D70" s="68" t="s">
        <v>62</v>
      </c>
      <c r="E70" s="68" t="s">
        <v>64</v>
      </c>
      <c r="F70" s="68" t="s">
        <v>22</v>
      </c>
      <c r="G70" s="67" t="s">
        <v>21</v>
      </c>
      <c r="H70" s="69">
        <v>0</v>
      </c>
      <c r="I70" s="69">
        <v>0</v>
      </c>
      <c r="J70" s="69">
        <v>0</v>
      </c>
      <c r="K70" s="67" t="s">
        <v>21</v>
      </c>
      <c r="L70" s="70"/>
      <c r="M70" s="70"/>
      <c r="N70" s="70"/>
      <c r="O70" s="70"/>
      <c r="P70" s="70"/>
    </row>
    <row r="71" spans="2:16" ht="30" customHeight="1">
      <c r="B71" s="62" t="s">
        <v>65</v>
      </c>
      <c r="C71" s="63" t="s">
        <v>66</v>
      </c>
      <c r="D71" s="63" t="s">
        <v>16</v>
      </c>
      <c r="E71" s="63" t="s">
        <v>13</v>
      </c>
      <c r="F71" s="63" t="s">
        <v>13</v>
      </c>
      <c r="G71" s="62" t="s">
        <v>65</v>
      </c>
      <c r="H71" s="64">
        <f>H72+H79</f>
        <v>5035.2</v>
      </c>
      <c r="I71" s="64">
        <f>I72+I79</f>
        <v>5035.2</v>
      </c>
      <c r="J71" s="64">
        <f>J72+J79</f>
        <v>5094.2</v>
      </c>
      <c r="K71" s="62" t="s">
        <v>65</v>
      </c>
      <c r="L71" s="66"/>
      <c r="M71" s="66"/>
      <c r="N71" s="66"/>
      <c r="O71" s="66"/>
      <c r="P71" s="66"/>
    </row>
    <row r="72" spans="2:16" ht="30" customHeight="1" hidden="1">
      <c r="B72" s="67" t="s">
        <v>67</v>
      </c>
      <c r="C72" s="63" t="s">
        <v>66</v>
      </c>
      <c r="D72" s="63" t="s">
        <v>18</v>
      </c>
      <c r="E72" s="63" t="s">
        <v>13</v>
      </c>
      <c r="F72" s="63" t="s">
        <v>13</v>
      </c>
      <c r="G72" s="62" t="s">
        <v>67</v>
      </c>
      <c r="H72" s="64">
        <f>H73</f>
        <v>0</v>
      </c>
      <c r="I72" s="64">
        <f>SUM(I73+I75+I77)</f>
        <v>0</v>
      </c>
      <c r="J72" s="64">
        <f>SUM(J73+J75+J77)</f>
        <v>0</v>
      </c>
      <c r="K72" s="67" t="s">
        <v>67</v>
      </c>
      <c r="L72" s="70"/>
      <c r="M72" s="70"/>
      <c r="N72" s="70"/>
      <c r="O72" s="70"/>
      <c r="P72" s="70"/>
    </row>
    <row r="73" spans="2:16" ht="30" customHeight="1" hidden="1">
      <c r="B73" s="67" t="s">
        <v>68</v>
      </c>
      <c r="C73" s="68" t="s">
        <v>66</v>
      </c>
      <c r="D73" s="68" t="s">
        <v>18</v>
      </c>
      <c r="E73" s="68" t="s">
        <v>69</v>
      </c>
      <c r="F73" s="68" t="s">
        <v>13</v>
      </c>
      <c r="G73" s="67" t="s">
        <v>68</v>
      </c>
      <c r="H73" s="69">
        <f>SUM(H74+H76+H78)</f>
        <v>0</v>
      </c>
      <c r="I73" s="69">
        <f>SUM(I74)</f>
        <v>0</v>
      </c>
      <c r="J73" s="69">
        <f>SUM(J74)</f>
        <v>0</v>
      </c>
      <c r="K73" s="67" t="s">
        <v>68</v>
      </c>
      <c r="L73" s="70"/>
      <c r="M73" s="70"/>
      <c r="N73" s="70"/>
      <c r="O73" s="70"/>
      <c r="P73" s="70"/>
    </row>
    <row r="74" spans="2:16" ht="30" customHeight="1" hidden="1">
      <c r="B74" s="67" t="s">
        <v>70</v>
      </c>
      <c r="C74" s="68" t="s">
        <v>66</v>
      </c>
      <c r="D74" s="68" t="s">
        <v>18</v>
      </c>
      <c r="E74" s="68" t="s">
        <v>69</v>
      </c>
      <c r="F74" s="68" t="s">
        <v>71</v>
      </c>
      <c r="G74" s="67" t="s">
        <v>70</v>
      </c>
      <c r="H74" s="69">
        <v>0</v>
      </c>
      <c r="I74" s="69">
        <v>0</v>
      </c>
      <c r="J74" s="69">
        <v>0</v>
      </c>
      <c r="K74" s="67" t="s">
        <v>70</v>
      </c>
      <c r="L74" s="70"/>
      <c r="M74" s="70"/>
      <c r="N74" s="70"/>
      <c r="O74" s="70"/>
      <c r="P74" s="70"/>
    </row>
    <row r="75" spans="2:16" ht="30" customHeight="1" hidden="1">
      <c r="B75" s="67" t="s">
        <v>72</v>
      </c>
      <c r="C75" s="68" t="s">
        <v>66</v>
      </c>
      <c r="D75" s="68" t="s">
        <v>18</v>
      </c>
      <c r="E75" s="68" t="s">
        <v>73</v>
      </c>
      <c r="F75" s="68" t="s">
        <v>13</v>
      </c>
      <c r="G75" s="67" t="s">
        <v>72</v>
      </c>
      <c r="H75" s="69">
        <f>SUM(H76)</f>
        <v>0</v>
      </c>
      <c r="I75" s="69">
        <f>SUM(I76)</f>
        <v>0</v>
      </c>
      <c r="J75" s="69">
        <f>SUM(J76)</f>
        <v>0</v>
      </c>
      <c r="K75" s="67" t="s">
        <v>72</v>
      </c>
      <c r="L75" s="70"/>
      <c r="M75" s="70"/>
      <c r="N75" s="70"/>
      <c r="O75" s="70"/>
      <c r="P75" s="70"/>
    </row>
    <row r="76" spans="2:16" ht="30" customHeight="1" hidden="1">
      <c r="B76" s="67" t="s">
        <v>70</v>
      </c>
      <c r="C76" s="68" t="s">
        <v>66</v>
      </c>
      <c r="D76" s="68" t="s">
        <v>18</v>
      </c>
      <c r="E76" s="68" t="s">
        <v>73</v>
      </c>
      <c r="F76" s="68" t="s">
        <v>71</v>
      </c>
      <c r="G76" s="67" t="s">
        <v>70</v>
      </c>
      <c r="H76" s="69">
        <v>0</v>
      </c>
      <c r="I76" s="69">
        <v>0</v>
      </c>
      <c r="J76" s="69">
        <v>0</v>
      </c>
      <c r="K76" s="67" t="s">
        <v>70</v>
      </c>
      <c r="L76" s="70"/>
      <c r="M76" s="70"/>
      <c r="N76" s="70"/>
      <c r="O76" s="70"/>
      <c r="P76" s="70"/>
    </row>
    <row r="77" spans="2:16" ht="30" customHeight="1" hidden="1">
      <c r="B77" s="67" t="s">
        <v>74</v>
      </c>
      <c r="C77" s="68" t="s">
        <v>66</v>
      </c>
      <c r="D77" s="68" t="s">
        <v>18</v>
      </c>
      <c r="E77" s="68" t="s">
        <v>75</v>
      </c>
      <c r="F77" s="68" t="s">
        <v>13</v>
      </c>
      <c r="G77" s="67" t="s">
        <v>74</v>
      </c>
      <c r="H77" s="69">
        <f>SUM(H78)</f>
        <v>0</v>
      </c>
      <c r="I77" s="69">
        <f>SUM(I78)</f>
        <v>0</v>
      </c>
      <c r="J77" s="69">
        <f>SUM(J78)</f>
        <v>0</v>
      </c>
      <c r="K77" s="67" t="s">
        <v>74</v>
      </c>
      <c r="L77" s="70"/>
      <c r="M77" s="70"/>
      <c r="N77" s="70"/>
      <c r="O77" s="70"/>
      <c r="P77" s="70"/>
    </row>
    <row r="78" spans="2:16" ht="30" customHeight="1" hidden="1">
      <c r="B78" s="67" t="s">
        <v>70</v>
      </c>
      <c r="C78" s="68" t="s">
        <v>66</v>
      </c>
      <c r="D78" s="68" t="s">
        <v>18</v>
      </c>
      <c r="E78" s="68" t="s">
        <v>75</v>
      </c>
      <c r="F78" s="68" t="s">
        <v>71</v>
      </c>
      <c r="G78" s="67" t="s">
        <v>70</v>
      </c>
      <c r="H78" s="69">
        <v>0</v>
      </c>
      <c r="I78" s="69">
        <v>0</v>
      </c>
      <c r="J78" s="69">
        <v>0</v>
      </c>
      <c r="K78" s="67" t="s">
        <v>70</v>
      </c>
      <c r="L78" s="70"/>
      <c r="M78" s="70"/>
      <c r="N78" s="70"/>
      <c r="O78" s="70"/>
      <c r="P78" s="70"/>
    </row>
    <row r="79" spans="2:16" ht="30" customHeight="1" hidden="1">
      <c r="B79" s="67" t="s">
        <v>76</v>
      </c>
      <c r="C79" s="63" t="s">
        <v>66</v>
      </c>
      <c r="D79" s="63" t="s">
        <v>66</v>
      </c>
      <c r="E79" s="63" t="s">
        <v>13</v>
      </c>
      <c r="F79" s="63" t="s">
        <v>13</v>
      </c>
      <c r="G79" s="62" t="s">
        <v>76</v>
      </c>
      <c r="H79" s="64">
        <f>SUM(H80+H82)</f>
        <v>5035.2</v>
      </c>
      <c r="I79" s="64">
        <f>SUM(I80+I82)</f>
        <v>5035.2</v>
      </c>
      <c r="J79" s="64">
        <f>SUM(J80+J82)</f>
        <v>5094.2</v>
      </c>
      <c r="K79" s="69">
        <f>SUM(K80)</f>
        <v>0</v>
      </c>
      <c r="L79" s="70"/>
      <c r="M79" s="70"/>
      <c r="N79" s="70"/>
      <c r="O79" s="70"/>
      <c r="P79" s="70"/>
    </row>
    <row r="80" spans="2:16" ht="30" customHeight="1" hidden="1">
      <c r="B80" s="67" t="s">
        <v>53</v>
      </c>
      <c r="C80" s="68" t="s">
        <v>66</v>
      </c>
      <c r="D80" s="68" t="s">
        <v>66</v>
      </c>
      <c r="E80" s="68" t="s">
        <v>77</v>
      </c>
      <c r="F80" s="68" t="s">
        <v>13</v>
      </c>
      <c r="G80" s="67" t="s">
        <v>53</v>
      </c>
      <c r="H80" s="69">
        <f>SUM(H81)</f>
        <v>0</v>
      </c>
      <c r="I80" s="69">
        <f>SUM(I81)</f>
        <v>0</v>
      </c>
      <c r="J80" s="69">
        <f>SUM(J81)</f>
        <v>0</v>
      </c>
      <c r="K80" s="67" t="s">
        <v>53</v>
      </c>
      <c r="L80" s="70"/>
      <c r="M80" s="70"/>
      <c r="N80" s="70"/>
      <c r="O80" s="70"/>
      <c r="P80" s="70"/>
    </row>
    <row r="81" spans="2:16" ht="30" customHeight="1" hidden="1">
      <c r="B81" s="67" t="s">
        <v>55</v>
      </c>
      <c r="C81" s="68" t="s">
        <v>66</v>
      </c>
      <c r="D81" s="68" t="s">
        <v>66</v>
      </c>
      <c r="E81" s="68" t="s">
        <v>77</v>
      </c>
      <c r="F81" s="68" t="s">
        <v>56</v>
      </c>
      <c r="G81" s="67" t="s">
        <v>55</v>
      </c>
      <c r="H81" s="69">
        <v>0</v>
      </c>
      <c r="I81" s="69">
        <v>0</v>
      </c>
      <c r="J81" s="69">
        <v>0</v>
      </c>
      <c r="K81" s="67" t="s">
        <v>55</v>
      </c>
      <c r="L81" s="70"/>
      <c r="M81" s="70"/>
      <c r="N81" s="70"/>
      <c r="O81" s="70"/>
      <c r="P81" s="70"/>
    </row>
    <row r="82" spans="2:16" ht="66.75" customHeight="1">
      <c r="B82" s="78" t="s">
        <v>207</v>
      </c>
      <c r="C82" s="68" t="s">
        <v>66</v>
      </c>
      <c r="D82" s="68" t="s">
        <v>66</v>
      </c>
      <c r="E82" s="68" t="s">
        <v>205</v>
      </c>
      <c r="F82" s="68" t="s">
        <v>13</v>
      </c>
      <c r="G82" s="67" t="s">
        <v>53</v>
      </c>
      <c r="H82" s="69">
        <f>H83</f>
        <v>5035.2</v>
      </c>
      <c r="I82" s="69">
        <f>I83</f>
        <v>5035.2</v>
      </c>
      <c r="J82" s="69">
        <f>J83</f>
        <v>5094.2</v>
      </c>
      <c r="K82" s="67"/>
      <c r="L82" s="70"/>
      <c r="M82" s="70"/>
      <c r="N82" s="70"/>
      <c r="O82" s="70"/>
      <c r="P82" s="70"/>
    </row>
    <row r="83" spans="2:16" ht="30" customHeight="1">
      <c r="B83" s="67" t="s">
        <v>55</v>
      </c>
      <c r="C83" s="68" t="s">
        <v>66</v>
      </c>
      <c r="D83" s="68" t="s">
        <v>66</v>
      </c>
      <c r="E83" s="68" t="s">
        <v>205</v>
      </c>
      <c r="F83" s="68" t="s">
        <v>56</v>
      </c>
      <c r="G83" s="67" t="s">
        <v>55</v>
      </c>
      <c r="H83" s="69">
        <v>5035.2</v>
      </c>
      <c r="I83" s="69">
        <v>5035.2</v>
      </c>
      <c r="J83" s="69">
        <v>5094.2</v>
      </c>
      <c r="K83" s="67"/>
      <c r="L83" s="70"/>
      <c r="M83" s="70"/>
      <c r="N83" s="70"/>
      <c r="O83" s="70"/>
      <c r="P83" s="70"/>
    </row>
    <row r="84" spans="2:16" ht="30" customHeight="1">
      <c r="B84" s="62" t="s">
        <v>78</v>
      </c>
      <c r="C84" s="63" t="s">
        <v>34</v>
      </c>
      <c r="D84" s="63" t="s">
        <v>16</v>
      </c>
      <c r="E84" s="63" t="s">
        <v>13</v>
      </c>
      <c r="F84" s="63" t="s">
        <v>13</v>
      </c>
      <c r="G84" s="62" t="s">
        <v>78</v>
      </c>
      <c r="H84" s="64">
        <f>H87</f>
        <v>3254.8</v>
      </c>
      <c r="I84" s="64">
        <f>I87</f>
        <v>3605.2</v>
      </c>
      <c r="J84" s="64">
        <f>J87</f>
        <v>3312.5</v>
      </c>
      <c r="K84" s="62" t="s">
        <v>78</v>
      </c>
      <c r="L84" s="70"/>
      <c r="M84" s="66"/>
      <c r="N84" s="66"/>
      <c r="O84" s="66"/>
      <c r="P84" s="66"/>
    </row>
    <row r="85" spans="2:16" ht="30" customHeight="1">
      <c r="B85" s="67" t="s">
        <v>79</v>
      </c>
      <c r="C85" s="68" t="s">
        <v>34</v>
      </c>
      <c r="D85" s="68" t="s">
        <v>24</v>
      </c>
      <c r="E85" s="68" t="s">
        <v>13</v>
      </c>
      <c r="F85" s="68" t="s">
        <v>13</v>
      </c>
      <c r="G85" s="67" t="s">
        <v>79</v>
      </c>
      <c r="H85" s="69">
        <v>3254.8</v>
      </c>
      <c r="I85" s="69">
        <v>3605.2</v>
      </c>
      <c r="J85" s="69">
        <v>3312.5</v>
      </c>
      <c r="K85" s="67" t="s">
        <v>79</v>
      </c>
      <c r="L85" s="70"/>
      <c r="M85" s="70"/>
      <c r="N85" s="70"/>
      <c r="O85" s="70"/>
      <c r="P85" s="70"/>
    </row>
    <row r="86" spans="2:16" ht="63.75" customHeight="1">
      <c r="B86" s="78" t="s">
        <v>212</v>
      </c>
      <c r="C86" s="68" t="s">
        <v>34</v>
      </c>
      <c r="D86" s="68" t="s">
        <v>24</v>
      </c>
      <c r="E86" s="68" t="s">
        <v>237</v>
      </c>
      <c r="F86" s="68" t="s">
        <v>13</v>
      </c>
      <c r="G86" s="67" t="s">
        <v>53</v>
      </c>
      <c r="H86" s="69">
        <v>3254.8</v>
      </c>
      <c r="I86" s="69">
        <v>3605.2</v>
      </c>
      <c r="J86" s="69">
        <v>3312.5</v>
      </c>
      <c r="K86" s="67" t="s">
        <v>53</v>
      </c>
      <c r="L86" s="70"/>
      <c r="M86" s="70"/>
      <c r="N86" s="70"/>
      <c r="O86" s="70"/>
      <c r="P86" s="70"/>
    </row>
    <row r="87" spans="2:16" ht="30" customHeight="1">
      <c r="B87" s="67" t="s">
        <v>55</v>
      </c>
      <c r="C87" s="68" t="s">
        <v>34</v>
      </c>
      <c r="D87" s="68" t="s">
        <v>24</v>
      </c>
      <c r="E87" s="68" t="s">
        <v>237</v>
      </c>
      <c r="F87" s="68" t="s">
        <v>56</v>
      </c>
      <c r="G87" s="67" t="s">
        <v>55</v>
      </c>
      <c r="H87" s="69">
        <v>3254.8</v>
      </c>
      <c r="I87" s="69">
        <v>3605.2</v>
      </c>
      <c r="J87" s="69">
        <v>3312.5</v>
      </c>
      <c r="K87" s="67" t="s">
        <v>55</v>
      </c>
      <c r="L87" s="70"/>
      <c r="M87" s="70"/>
      <c r="N87" s="70"/>
      <c r="O87" s="70"/>
      <c r="P87" s="70"/>
    </row>
    <row r="88" spans="2:16" ht="30" customHeight="1">
      <c r="B88" s="62" t="s">
        <v>81</v>
      </c>
      <c r="C88" s="63" t="s">
        <v>82</v>
      </c>
      <c r="D88" s="63" t="s">
        <v>16</v>
      </c>
      <c r="E88" s="63" t="s">
        <v>13</v>
      </c>
      <c r="F88" s="63" t="s">
        <v>13</v>
      </c>
      <c r="G88" s="62" t="s">
        <v>81</v>
      </c>
      <c r="H88" s="64">
        <f>SUM(H89+H96+H113+H116+H120)</f>
        <v>402781.50000000006</v>
      </c>
      <c r="I88" s="64">
        <f>SUM(I89+I96+I113+I116+I120)</f>
        <v>385670.20000000007</v>
      </c>
      <c r="J88" s="64">
        <f>SUM(J89+J96+J113+J116+J120)</f>
        <v>385976.8</v>
      </c>
      <c r="K88" s="62" t="s">
        <v>81</v>
      </c>
      <c r="L88" s="66"/>
      <c r="M88" s="66"/>
      <c r="N88" s="66"/>
      <c r="O88" s="66"/>
      <c r="P88" s="66"/>
    </row>
    <row r="89" spans="2:16" ht="30" customHeight="1">
      <c r="B89" s="62" t="s">
        <v>83</v>
      </c>
      <c r="C89" s="63" t="s">
        <v>82</v>
      </c>
      <c r="D89" s="63" t="s">
        <v>15</v>
      </c>
      <c r="E89" s="63" t="s">
        <v>13</v>
      </c>
      <c r="F89" s="63" t="s">
        <v>13</v>
      </c>
      <c r="G89" s="62" t="s">
        <v>83</v>
      </c>
      <c r="H89" s="64">
        <f>SUM(H91+H93+H95)</f>
        <v>93861.52</v>
      </c>
      <c r="I89" s="64">
        <f>SUM(I91+I93+I95)</f>
        <v>90511.5</v>
      </c>
      <c r="J89" s="64">
        <f>SUM(J91+J93+J95)</f>
        <v>86811.5</v>
      </c>
      <c r="K89" s="67" t="s">
        <v>83</v>
      </c>
      <c r="L89" s="70"/>
      <c r="M89" s="70"/>
      <c r="N89" s="70"/>
      <c r="O89" s="70"/>
      <c r="P89" s="70"/>
    </row>
    <row r="90" spans="2:16" ht="30" customHeight="1">
      <c r="B90" s="67" t="s">
        <v>53</v>
      </c>
      <c r="C90" s="68" t="s">
        <v>82</v>
      </c>
      <c r="D90" s="68" t="s">
        <v>15</v>
      </c>
      <c r="E90" s="68" t="s">
        <v>84</v>
      </c>
      <c r="F90" s="68" t="s">
        <v>13</v>
      </c>
      <c r="G90" s="67" t="s">
        <v>53</v>
      </c>
      <c r="H90" s="69">
        <v>43.5</v>
      </c>
      <c r="I90" s="69">
        <v>43.5</v>
      </c>
      <c r="J90" s="69">
        <v>43.5</v>
      </c>
      <c r="K90" s="67" t="s">
        <v>53</v>
      </c>
      <c r="L90" s="70"/>
      <c r="M90" s="70"/>
      <c r="N90" s="70"/>
      <c r="O90" s="70"/>
      <c r="P90" s="70"/>
    </row>
    <row r="91" spans="2:16" ht="30" customHeight="1">
      <c r="B91" s="67" t="s">
        <v>55</v>
      </c>
      <c r="C91" s="68" t="s">
        <v>82</v>
      </c>
      <c r="D91" s="68" t="s">
        <v>15</v>
      </c>
      <c r="E91" s="68" t="s">
        <v>84</v>
      </c>
      <c r="F91" s="68" t="s">
        <v>56</v>
      </c>
      <c r="G91" s="67" t="s">
        <v>55</v>
      </c>
      <c r="H91" s="69">
        <v>43.5</v>
      </c>
      <c r="I91" s="69">
        <v>43.5</v>
      </c>
      <c r="J91" s="69">
        <v>43.5</v>
      </c>
      <c r="K91" s="67" t="s">
        <v>55</v>
      </c>
      <c r="L91" s="70"/>
      <c r="M91" s="70"/>
      <c r="N91" s="70"/>
      <c r="O91" s="70"/>
      <c r="P91" s="70"/>
    </row>
    <row r="92" spans="2:16" ht="66" customHeight="1">
      <c r="B92" s="78" t="s">
        <v>213</v>
      </c>
      <c r="C92" s="68" t="s">
        <v>82</v>
      </c>
      <c r="D92" s="68" t="s">
        <v>15</v>
      </c>
      <c r="E92" s="68" t="s">
        <v>214</v>
      </c>
      <c r="F92" s="68" t="s">
        <v>13</v>
      </c>
      <c r="G92" s="67" t="s">
        <v>53</v>
      </c>
      <c r="H92" s="69">
        <v>7050</v>
      </c>
      <c r="I92" s="69">
        <v>3700</v>
      </c>
      <c r="J92" s="69">
        <f>J93</f>
        <v>0</v>
      </c>
      <c r="K92" s="67"/>
      <c r="L92" s="70"/>
      <c r="M92" s="70"/>
      <c r="N92" s="70"/>
      <c r="O92" s="70"/>
      <c r="P92" s="70"/>
    </row>
    <row r="93" spans="2:16" ht="30" customHeight="1">
      <c r="B93" s="67" t="s">
        <v>55</v>
      </c>
      <c r="C93" s="68" t="s">
        <v>82</v>
      </c>
      <c r="D93" s="68" t="s">
        <v>15</v>
      </c>
      <c r="E93" s="68" t="s">
        <v>214</v>
      </c>
      <c r="F93" s="68" t="s">
        <v>56</v>
      </c>
      <c r="G93" s="67" t="s">
        <v>55</v>
      </c>
      <c r="H93" s="69">
        <v>7050</v>
      </c>
      <c r="I93" s="69">
        <v>3700</v>
      </c>
      <c r="J93" s="69">
        <v>0</v>
      </c>
      <c r="K93" s="67"/>
      <c r="L93" s="70"/>
      <c r="M93" s="70"/>
      <c r="N93" s="70"/>
      <c r="O93" s="70"/>
      <c r="P93" s="70"/>
    </row>
    <row r="94" spans="2:16" ht="67.5" customHeight="1">
      <c r="B94" s="67" t="s">
        <v>243</v>
      </c>
      <c r="C94" s="68" t="s">
        <v>82</v>
      </c>
      <c r="D94" s="68" t="s">
        <v>15</v>
      </c>
      <c r="E94" s="68" t="s">
        <v>236</v>
      </c>
      <c r="F94" s="68"/>
      <c r="G94" s="67"/>
      <c r="H94" s="69">
        <v>86768.02</v>
      </c>
      <c r="I94" s="69">
        <v>86768</v>
      </c>
      <c r="J94" s="69">
        <v>86768</v>
      </c>
      <c r="K94" s="67"/>
      <c r="L94" s="70"/>
      <c r="M94" s="70"/>
      <c r="N94" s="70"/>
      <c r="O94" s="70"/>
      <c r="P94" s="70"/>
    </row>
    <row r="95" spans="2:16" ht="30" customHeight="1">
      <c r="B95" s="67" t="s">
        <v>55</v>
      </c>
      <c r="C95" s="68" t="s">
        <v>82</v>
      </c>
      <c r="D95" s="68" t="s">
        <v>15</v>
      </c>
      <c r="E95" s="68" t="s">
        <v>236</v>
      </c>
      <c r="F95" s="68" t="s">
        <v>56</v>
      </c>
      <c r="G95" s="67"/>
      <c r="H95" s="69">
        <v>86768.02</v>
      </c>
      <c r="I95" s="69">
        <v>86768</v>
      </c>
      <c r="J95" s="69">
        <v>86768</v>
      </c>
      <c r="K95" s="67"/>
      <c r="L95" s="70"/>
      <c r="M95" s="70"/>
      <c r="N95" s="70"/>
      <c r="O95" s="70"/>
      <c r="P95" s="70"/>
    </row>
    <row r="96" spans="2:16" ht="30" customHeight="1">
      <c r="B96" s="62" t="s">
        <v>85</v>
      </c>
      <c r="C96" s="63" t="s">
        <v>82</v>
      </c>
      <c r="D96" s="63" t="s">
        <v>18</v>
      </c>
      <c r="E96" s="63" t="s">
        <v>13</v>
      </c>
      <c r="F96" s="63" t="s">
        <v>13</v>
      </c>
      <c r="G96" s="62" t="s">
        <v>85</v>
      </c>
      <c r="H96" s="64">
        <f>SUM(H98+H100+H102+H104+H106+H108+H110+H112)</f>
        <v>283709.55</v>
      </c>
      <c r="I96" s="64">
        <f>SUM(I98+I100+I102+I104+I106+I108+I110+I112)</f>
        <v>267552.80000000005</v>
      </c>
      <c r="J96" s="64">
        <f>SUM(J98+J100+J102+J104+J106+J108+J110+J112)</f>
        <v>272886.5</v>
      </c>
      <c r="K96" s="64">
        <f>SUM(K108+K110+K112)</f>
        <v>0</v>
      </c>
      <c r="L96" s="70"/>
      <c r="M96" s="70"/>
      <c r="N96" s="70"/>
      <c r="O96" s="70"/>
      <c r="P96" s="70"/>
    </row>
    <row r="97" spans="2:16" ht="35.25" customHeight="1">
      <c r="B97" s="67" t="s">
        <v>53</v>
      </c>
      <c r="C97" s="68" t="s">
        <v>82</v>
      </c>
      <c r="D97" s="68" t="s">
        <v>18</v>
      </c>
      <c r="E97" s="68" t="s">
        <v>86</v>
      </c>
      <c r="F97" s="68" t="s">
        <v>13</v>
      </c>
      <c r="G97" s="67" t="s">
        <v>53</v>
      </c>
      <c r="H97" s="69">
        <v>194251</v>
      </c>
      <c r="I97" s="69">
        <v>180319.7</v>
      </c>
      <c r="J97" s="69">
        <v>185546.7</v>
      </c>
      <c r="K97" s="67" t="s">
        <v>53</v>
      </c>
      <c r="L97" s="70"/>
      <c r="M97" s="70"/>
      <c r="N97" s="70"/>
      <c r="O97" s="70"/>
      <c r="P97" s="70"/>
    </row>
    <row r="98" spans="2:16" ht="30" customHeight="1">
      <c r="B98" s="67" t="s">
        <v>55</v>
      </c>
      <c r="C98" s="68" t="s">
        <v>82</v>
      </c>
      <c r="D98" s="68" t="s">
        <v>18</v>
      </c>
      <c r="E98" s="68" t="s">
        <v>86</v>
      </c>
      <c r="F98" s="68" t="s">
        <v>56</v>
      </c>
      <c r="G98" s="67" t="s">
        <v>55</v>
      </c>
      <c r="H98" s="69">
        <v>194251</v>
      </c>
      <c r="I98" s="69">
        <v>180319.7</v>
      </c>
      <c r="J98" s="69">
        <v>185546.7</v>
      </c>
      <c r="K98" s="67" t="s">
        <v>55</v>
      </c>
      <c r="L98" s="70"/>
      <c r="M98" s="70"/>
      <c r="N98" s="70"/>
      <c r="O98" s="70"/>
      <c r="P98" s="70"/>
    </row>
    <row r="99" spans="2:16" ht="30" customHeight="1">
      <c r="B99" s="67" t="s">
        <v>53</v>
      </c>
      <c r="C99" s="68" t="s">
        <v>82</v>
      </c>
      <c r="D99" s="68" t="s">
        <v>18</v>
      </c>
      <c r="E99" s="68" t="s">
        <v>87</v>
      </c>
      <c r="F99" s="68" t="s">
        <v>13</v>
      </c>
      <c r="G99" s="67" t="s">
        <v>53</v>
      </c>
      <c r="H99" s="69">
        <v>14.5</v>
      </c>
      <c r="I99" s="69">
        <v>14.5</v>
      </c>
      <c r="J99" s="69">
        <v>14.5</v>
      </c>
      <c r="K99" s="67" t="s">
        <v>53</v>
      </c>
      <c r="L99" s="70"/>
      <c r="M99" s="83"/>
      <c r="N99" s="70"/>
      <c r="O99" s="70"/>
      <c r="P99" s="70"/>
    </row>
    <row r="100" spans="2:16" ht="30" customHeight="1">
      <c r="B100" s="67" t="s">
        <v>55</v>
      </c>
      <c r="C100" s="68" t="s">
        <v>82</v>
      </c>
      <c r="D100" s="68" t="s">
        <v>18</v>
      </c>
      <c r="E100" s="68" t="s">
        <v>87</v>
      </c>
      <c r="F100" s="68" t="s">
        <v>56</v>
      </c>
      <c r="G100" s="67" t="s">
        <v>55</v>
      </c>
      <c r="H100" s="69">
        <v>14.5</v>
      </c>
      <c r="I100" s="69">
        <v>14.5</v>
      </c>
      <c r="J100" s="69">
        <v>14.5</v>
      </c>
      <c r="K100" s="67" t="s">
        <v>55</v>
      </c>
      <c r="L100" s="70"/>
      <c r="M100" s="70"/>
      <c r="N100" s="70"/>
      <c r="O100" s="70"/>
      <c r="P100" s="70"/>
    </row>
    <row r="101" spans="2:16" ht="30" customHeight="1">
      <c r="B101" s="67" t="s">
        <v>88</v>
      </c>
      <c r="C101" s="68" t="s">
        <v>82</v>
      </c>
      <c r="D101" s="68" t="s">
        <v>18</v>
      </c>
      <c r="E101" s="68" t="s">
        <v>89</v>
      </c>
      <c r="F101" s="68" t="s">
        <v>13</v>
      </c>
      <c r="G101" s="67" t="s">
        <v>88</v>
      </c>
      <c r="H101" s="69">
        <v>1529.4</v>
      </c>
      <c r="I101" s="69">
        <v>1419.6</v>
      </c>
      <c r="J101" s="69">
        <v>1460.8</v>
      </c>
      <c r="K101" s="67" t="s">
        <v>88</v>
      </c>
      <c r="L101" s="70"/>
      <c r="M101" s="70"/>
      <c r="N101" s="70"/>
      <c r="O101" s="70"/>
      <c r="P101" s="70"/>
    </row>
    <row r="102" spans="2:16" ht="30" customHeight="1">
      <c r="B102" s="67" t="s">
        <v>90</v>
      </c>
      <c r="C102" s="68" t="s">
        <v>82</v>
      </c>
      <c r="D102" s="68" t="s">
        <v>18</v>
      </c>
      <c r="E102" s="68" t="s">
        <v>89</v>
      </c>
      <c r="F102" s="68" t="s">
        <v>91</v>
      </c>
      <c r="G102" s="67" t="s">
        <v>90</v>
      </c>
      <c r="H102" s="69">
        <v>1529.4</v>
      </c>
      <c r="I102" s="69">
        <v>1419.6</v>
      </c>
      <c r="J102" s="69">
        <v>1460.8</v>
      </c>
      <c r="K102" s="67" t="s">
        <v>90</v>
      </c>
      <c r="L102" s="70"/>
      <c r="M102" s="70"/>
      <c r="N102" s="70"/>
      <c r="O102" s="70"/>
      <c r="P102" s="70"/>
    </row>
    <row r="103" spans="2:16" ht="30" customHeight="1">
      <c r="B103" s="67" t="s">
        <v>92</v>
      </c>
      <c r="C103" s="68" t="s">
        <v>82</v>
      </c>
      <c r="D103" s="68" t="s">
        <v>18</v>
      </c>
      <c r="E103" s="68" t="s">
        <v>93</v>
      </c>
      <c r="F103" s="68" t="s">
        <v>13</v>
      </c>
      <c r="G103" s="67" t="s">
        <v>92</v>
      </c>
      <c r="H103" s="69">
        <v>4390</v>
      </c>
      <c r="I103" s="69">
        <v>4390</v>
      </c>
      <c r="J103" s="69">
        <v>4390</v>
      </c>
      <c r="K103" s="67" t="s">
        <v>92</v>
      </c>
      <c r="L103" s="70"/>
      <c r="M103" s="70"/>
      <c r="N103" s="70"/>
      <c r="O103" s="70"/>
      <c r="P103" s="70"/>
    </row>
    <row r="104" spans="2:16" ht="30" customHeight="1">
      <c r="B104" s="67" t="s">
        <v>55</v>
      </c>
      <c r="C104" s="68" t="s">
        <v>82</v>
      </c>
      <c r="D104" s="68" t="s">
        <v>18</v>
      </c>
      <c r="E104" s="68" t="s">
        <v>93</v>
      </c>
      <c r="F104" s="68" t="s">
        <v>56</v>
      </c>
      <c r="G104" s="67" t="s">
        <v>55</v>
      </c>
      <c r="H104" s="69">
        <v>4390</v>
      </c>
      <c r="I104" s="69">
        <v>4390</v>
      </c>
      <c r="J104" s="69">
        <v>4390</v>
      </c>
      <c r="K104" s="67" t="s">
        <v>55</v>
      </c>
      <c r="L104" s="70"/>
      <c r="M104" s="70"/>
      <c r="N104" s="70"/>
      <c r="O104" s="70"/>
      <c r="P104" s="70"/>
    </row>
    <row r="105" spans="2:16" ht="30" customHeight="1">
      <c r="B105" s="84" t="s">
        <v>194</v>
      </c>
      <c r="C105" s="68" t="s">
        <v>82</v>
      </c>
      <c r="D105" s="68" t="s">
        <v>18</v>
      </c>
      <c r="E105" s="68" t="s">
        <v>195</v>
      </c>
      <c r="F105" s="68" t="s">
        <v>13</v>
      </c>
      <c r="G105" s="84" t="s">
        <v>194</v>
      </c>
      <c r="H105" s="69">
        <v>342.8</v>
      </c>
      <c r="I105" s="69">
        <v>342.8</v>
      </c>
      <c r="J105" s="69">
        <v>342.8</v>
      </c>
      <c r="K105" s="67"/>
      <c r="L105" s="70"/>
      <c r="M105" s="70"/>
      <c r="N105" s="70"/>
      <c r="O105" s="70"/>
      <c r="P105" s="70"/>
    </row>
    <row r="106" spans="2:16" ht="30" customHeight="1">
      <c r="B106" s="67" t="s">
        <v>196</v>
      </c>
      <c r="C106" s="68" t="s">
        <v>82</v>
      </c>
      <c r="D106" s="68" t="s">
        <v>18</v>
      </c>
      <c r="E106" s="68" t="s">
        <v>195</v>
      </c>
      <c r="F106" s="68" t="s">
        <v>197</v>
      </c>
      <c r="G106" s="67" t="s">
        <v>196</v>
      </c>
      <c r="H106" s="69">
        <v>342.8</v>
      </c>
      <c r="I106" s="69">
        <v>342.8</v>
      </c>
      <c r="J106" s="69">
        <v>342.8</v>
      </c>
      <c r="K106" s="67"/>
      <c r="L106" s="70"/>
      <c r="M106" s="70"/>
      <c r="N106" s="70"/>
      <c r="O106" s="70"/>
      <c r="P106" s="70"/>
    </row>
    <row r="107" spans="2:16" ht="67.5" customHeight="1">
      <c r="B107" s="78" t="s">
        <v>213</v>
      </c>
      <c r="C107" s="68" t="s">
        <v>82</v>
      </c>
      <c r="D107" s="68" t="s">
        <v>18</v>
      </c>
      <c r="E107" s="68" t="s">
        <v>214</v>
      </c>
      <c r="F107" s="68" t="s">
        <v>13</v>
      </c>
      <c r="G107" s="67" t="s">
        <v>53</v>
      </c>
      <c r="H107" s="69">
        <v>1300</v>
      </c>
      <c r="I107" s="69">
        <v>0</v>
      </c>
      <c r="J107" s="69">
        <v>0</v>
      </c>
      <c r="K107" s="67"/>
      <c r="L107" s="70"/>
      <c r="M107" s="70"/>
      <c r="N107" s="70"/>
      <c r="O107" s="70"/>
      <c r="P107" s="70"/>
    </row>
    <row r="108" spans="2:16" ht="30" customHeight="1">
      <c r="B108" s="67" t="s">
        <v>55</v>
      </c>
      <c r="C108" s="68" t="s">
        <v>82</v>
      </c>
      <c r="D108" s="68" t="s">
        <v>18</v>
      </c>
      <c r="E108" s="68" t="s">
        <v>214</v>
      </c>
      <c r="F108" s="68" t="s">
        <v>56</v>
      </c>
      <c r="G108" s="67" t="s">
        <v>55</v>
      </c>
      <c r="H108" s="69">
        <v>1300</v>
      </c>
      <c r="I108" s="69">
        <v>0</v>
      </c>
      <c r="J108" s="69">
        <v>0</v>
      </c>
      <c r="K108" s="67"/>
      <c r="L108" s="70"/>
      <c r="M108" s="70"/>
      <c r="N108" s="70"/>
      <c r="O108" s="70"/>
      <c r="P108" s="70"/>
    </row>
    <row r="109" spans="2:16" ht="63" customHeight="1">
      <c r="B109" s="67" t="s">
        <v>243</v>
      </c>
      <c r="C109" s="68" t="s">
        <v>82</v>
      </c>
      <c r="D109" s="68" t="s">
        <v>18</v>
      </c>
      <c r="E109" s="68" t="s">
        <v>236</v>
      </c>
      <c r="F109" s="68"/>
      <c r="G109" s="67"/>
      <c r="H109" s="69">
        <v>62719.55</v>
      </c>
      <c r="I109" s="69">
        <v>61338.8</v>
      </c>
      <c r="J109" s="69">
        <v>61338.8</v>
      </c>
      <c r="K109" s="67"/>
      <c r="L109" s="70"/>
      <c r="M109" s="70"/>
      <c r="N109" s="70"/>
      <c r="O109" s="70"/>
      <c r="P109" s="70"/>
    </row>
    <row r="110" spans="2:16" ht="33.75" customHeight="1">
      <c r="B110" s="67" t="s">
        <v>55</v>
      </c>
      <c r="C110" s="68" t="s">
        <v>82</v>
      </c>
      <c r="D110" s="68" t="s">
        <v>18</v>
      </c>
      <c r="E110" s="68" t="s">
        <v>236</v>
      </c>
      <c r="F110" s="68" t="s">
        <v>56</v>
      </c>
      <c r="G110" s="67"/>
      <c r="H110" s="69">
        <v>62719.55</v>
      </c>
      <c r="I110" s="69">
        <v>61338.8</v>
      </c>
      <c r="J110" s="69">
        <v>61338.8</v>
      </c>
      <c r="K110" s="67"/>
      <c r="L110" s="70"/>
      <c r="M110" s="70"/>
      <c r="N110" s="70"/>
      <c r="O110" s="83"/>
      <c r="P110" s="70"/>
    </row>
    <row r="111" spans="2:16" ht="63" customHeight="1">
      <c r="B111" s="67" t="s">
        <v>225</v>
      </c>
      <c r="C111" s="68" t="s">
        <v>82</v>
      </c>
      <c r="D111" s="68" t="s">
        <v>18</v>
      </c>
      <c r="E111" s="68" t="s">
        <v>217</v>
      </c>
      <c r="F111" s="68"/>
      <c r="G111" s="67"/>
      <c r="H111" s="69">
        <f>H112</f>
        <v>19162.3</v>
      </c>
      <c r="I111" s="69">
        <f>I112</f>
        <v>19727.4</v>
      </c>
      <c r="J111" s="69">
        <f>J112</f>
        <v>19792.9</v>
      </c>
      <c r="K111" s="67"/>
      <c r="L111" s="70"/>
      <c r="M111" s="70"/>
      <c r="N111" s="70"/>
      <c r="O111" s="70"/>
      <c r="P111" s="70"/>
    </row>
    <row r="112" spans="2:16" ht="30" customHeight="1">
      <c r="B112" s="67" t="s">
        <v>55</v>
      </c>
      <c r="C112" s="68" t="s">
        <v>82</v>
      </c>
      <c r="D112" s="68" t="s">
        <v>18</v>
      </c>
      <c r="E112" s="68" t="s">
        <v>217</v>
      </c>
      <c r="F112" s="68" t="s">
        <v>56</v>
      </c>
      <c r="G112" s="67"/>
      <c r="H112" s="69">
        <v>19162.3</v>
      </c>
      <c r="I112" s="69">
        <v>19727.4</v>
      </c>
      <c r="J112" s="69">
        <v>19792.9</v>
      </c>
      <c r="K112" s="67"/>
      <c r="L112" s="70"/>
      <c r="M112" s="70"/>
      <c r="N112" s="70"/>
      <c r="O112" s="70"/>
      <c r="P112" s="70"/>
    </row>
    <row r="113" spans="2:16" ht="30" customHeight="1">
      <c r="B113" s="62" t="s">
        <v>215</v>
      </c>
      <c r="C113" s="63" t="s">
        <v>82</v>
      </c>
      <c r="D113" s="63" t="s">
        <v>66</v>
      </c>
      <c r="E113" s="63"/>
      <c r="F113" s="63"/>
      <c r="G113" s="62"/>
      <c r="H113" s="64">
        <v>100</v>
      </c>
      <c r="I113" s="64">
        <v>50</v>
      </c>
      <c r="J113" s="64">
        <v>50</v>
      </c>
      <c r="K113" s="67"/>
      <c r="L113" s="70"/>
      <c r="M113" s="70"/>
      <c r="N113" s="70"/>
      <c r="O113" s="70"/>
      <c r="P113" s="70"/>
    </row>
    <row r="114" spans="2:16" ht="63.75" customHeight="1">
      <c r="B114" s="78" t="s">
        <v>207</v>
      </c>
      <c r="C114" s="68" t="s">
        <v>82</v>
      </c>
      <c r="D114" s="68" t="s">
        <v>66</v>
      </c>
      <c r="E114" s="68" t="s">
        <v>205</v>
      </c>
      <c r="F114" s="68"/>
      <c r="G114" s="67"/>
      <c r="H114" s="69">
        <v>100</v>
      </c>
      <c r="I114" s="69">
        <v>50</v>
      </c>
      <c r="J114" s="69">
        <v>50</v>
      </c>
      <c r="K114" s="67"/>
      <c r="L114" s="70"/>
      <c r="M114" s="70"/>
      <c r="N114" s="70"/>
      <c r="O114" s="70"/>
      <c r="P114" s="70"/>
    </row>
    <row r="115" spans="2:16" ht="30" customHeight="1">
      <c r="B115" s="67" t="s">
        <v>21</v>
      </c>
      <c r="C115" s="68" t="s">
        <v>82</v>
      </c>
      <c r="D115" s="68" t="s">
        <v>66</v>
      </c>
      <c r="E115" s="68" t="s">
        <v>205</v>
      </c>
      <c r="F115" s="68" t="s">
        <v>22</v>
      </c>
      <c r="G115" s="67"/>
      <c r="H115" s="69">
        <v>100</v>
      </c>
      <c r="I115" s="69">
        <v>50</v>
      </c>
      <c r="J115" s="69">
        <v>50</v>
      </c>
      <c r="K115" s="67"/>
      <c r="L115" s="70"/>
      <c r="M115" s="70"/>
      <c r="N115" s="70"/>
      <c r="O115" s="70"/>
      <c r="P115" s="70"/>
    </row>
    <row r="116" spans="2:16" ht="30" customHeight="1">
      <c r="B116" s="62" t="s">
        <v>94</v>
      </c>
      <c r="C116" s="63" t="s">
        <v>82</v>
      </c>
      <c r="D116" s="63" t="s">
        <v>82</v>
      </c>
      <c r="E116" s="63" t="s">
        <v>13</v>
      </c>
      <c r="F116" s="63" t="s">
        <v>13</v>
      </c>
      <c r="G116" s="62" t="s">
        <v>94</v>
      </c>
      <c r="H116" s="64">
        <f>SUM(H117)</f>
        <v>9218.9</v>
      </c>
      <c r="I116" s="64">
        <f>SUM(I117)</f>
        <v>9292.9</v>
      </c>
      <c r="J116" s="64">
        <f>SUM(J117)</f>
        <v>9314.7</v>
      </c>
      <c r="K116" s="67" t="s">
        <v>94</v>
      </c>
      <c r="L116" s="70"/>
      <c r="M116" s="70"/>
      <c r="N116" s="70"/>
      <c r="O116" s="70"/>
      <c r="P116" s="70"/>
    </row>
    <row r="117" spans="2:16" ht="70.5" customHeight="1">
      <c r="B117" s="67" t="s">
        <v>225</v>
      </c>
      <c r="C117" s="68" t="s">
        <v>82</v>
      </c>
      <c r="D117" s="68" t="s">
        <v>82</v>
      </c>
      <c r="E117" s="68" t="s">
        <v>226</v>
      </c>
      <c r="F117" s="68" t="s">
        <v>13</v>
      </c>
      <c r="G117" s="67" t="s">
        <v>53</v>
      </c>
      <c r="H117" s="69">
        <f>H118+H119</f>
        <v>9218.9</v>
      </c>
      <c r="I117" s="69">
        <f>I118+I119</f>
        <v>9292.9</v>
      </c>
      <c r="J117" s="69">
        <f>J118+J119</f>
        <v>9314.7</v>
      </c>
      <c r="K117" s="67"/>
      <c r="L117" s="70"/>
      <c r="M117" s="70"/>
      <c r="N117" s="70"/>
      <c r="O117" s="70"/>
      <c r="P117" s="70"/>
    </row>
    <row r="118" spans="2:16" ht="30" customHeight="1">
      <c r="B118" s="67" t="s">
        <v>55</v>
      </c>
      <c r="C118" s="68" t="s">
        <v>82</v>
      </c>
      <c r="D118" s="68" t="s">
        <v>82</v>
      </c>
      <c r="E118" s="68" t="s">
        <v>226</v>
      </c>
      <c r="F118" s="68" t="s">
        <v>56</v>
      </c>
      <c r="G118" s="67" t="s">
        <v>55</v>
      </c>
      <c r="H118" s="69">
        <v>2418.9</v>
      </c>
      <c r="I118" s="69">
        <v>2492.9</v>
      </c>
      <c r="J118" s="69">
        <v>2514.7</v>
      </c>
      <c r="K118" s="67"/>
      <c r="L118" s="70"/>
      <c r="M118" s="70"/>
      <c r="N118" s="70"/>
      <c r="O118" s="70"/>
      <c r="P118" s="70"/>
    </row>
    <row r="119" spans="2:16" ht="30" customHeight="1">
      <c r="B119" s="67" t="s">
        <v>221</v>
      </c>
      <c r="C119" s="68" t="s">
        <v>82</v>
      </c>
      <c r="D119" s="68" t="s">
        <v>82</v>
      </c>
      <c r="E119" s="68" t="s">
        <v>226</v>
      </c>
      <c r="F119" s="68" t="s">
        <v>220</v>
      </c>
      <c r="G119" s="67" t="s">
        <v>55</v>
      </c>
      <c r="H119" s="69">
        <v>6800</v>
      </c>
      <c r="I119" s="69">
        <v>6800</v>
      </c>
      <c r="J119" s="69">
        <v>6800</v>
      </c>
      <c r="K119" s="67"/>
      <c r="L119" s="70"/>
      <c r="M119" s="70"/>
      <c r="N119" s="70"/>
      <c r="O119" s="70"/>
      <c r="P119" s="70"/>
    </row>
    <row r="120" spans="2:16" ht="30" customHeight="1">
      <c r="B120" s="62" t="s">
        <v>97</v>
      </c>
      <c r="C120" s="63" t="s">
        <v>82</v>
      </c>
      <c r="D120" s="63" t="s">
        <v>98</v>
      </c>
      <c r="E120" s="63"/>
      <c r="F120" s="63"/>
      <c r="G120" s="62"/>
      <c r="H120" s="64">
        <f>SUM(H122+H124+H125+H128+H132+H134+H136+H138+H140+H142+H143)</f>
        <v>15891.53</v>
      </c>
      <c r="I120" s="64">
        <f>SUM(I122+I124+I125+I128+I132+I134+I136+I138+I140+I142+I143)</f>
        <v>18263</v>
      </c>
      <c r="J120" s="64">
        <f>SUM(J122+J124+J125+J128+J132+J134+J136+J138+J140+J142+J143)</f>
        <v>16914.1</v>
      </c>
      <c r="K120" s="64" t="e">
        <f>SUM(K125+#REF!+K128+K131+K133+K135+K137+K139+K141+K143)</f>
        <v>#VALUE!</v>
      </c>
      <c r="L120" s="70"/>
      <c r="M120" s="70"/>
      <c r="N120" s="70"/>
      <c r="O120" s="70"/>
      <c r="P120" s="70"/>
    </row>
    <row r="121" spans="2:16" ht="30" customHeight="1">
      <c r="B121" s="67" t="s">
        <v>25</v>
      </c>
      <c r="C121" s="68" t="s">
        <v>82</v>
      </c>
      <c r="D121" s="68" t="s">
        <v>98</v>
      </c>
      <c r="E121" s="68" t="s">
        <v>26</v>
      </c>
      <c r="F121" s="68" t="s">
        <v>13</v>
      </c>
      <c r="G121" s="67" t="s">
        <v>25</v>
      </c>
      <c r="H121" s="69">
        <f>H122</f>
        <v>1937.7</v>
      </c>
      <c r="I121" s="69">
        <f>I122</f>
        <v>1790.7</v>
      </c>
      <c r="J121" s="69">
        <f>J122</f>
        <v>1850.3</v>
      </c>
      <c r="K121" s="64"/>
      <c r="L121" s="70"/>
      <c r="M121" s="70"/>
      <c r="N121" s="70"/>
      <c r="O121" s="70"/>
      <c r="P121" s="70"/>
    </row>
    <row r="122" spans="2:16" ht="30" customHeight="1">
      <c r="B122" s="67" t="s">
        <v>21</v>
      </c>
      <c r="C122" s="68" t="s">
        <v>82</v>
      </c>
      <c r="D122" s="68" t="s">
        <v>98</v>
      </c>
      <c r="E122" s="68" t="s">
        <v>26</v>
      </c>
      <c r="F122" s="68" t="s">
        <v>22</v>
      </c>
      <c r="G122" s="67" t="s">
        <v>21</v>
      </c>
      <c r="H122" s="69">
        <v>1937.7</v>
      </c>
      <c r="I122" s="69">
        <v>1790.7</v>
      </c>
      <c r="J122" s="69">
        <v>1850.3</v>
      </c>
      <c r="K122" s="64"/>
      <c r="L122" s="70"/>
      <c r="M122" s="70"/>
      <c r="N122" s="70"/>
      <c r="O122" s="70"/>
      <c r="P122" s="70"/>
    </row>
    <row r="123" spans="2:16" ht="30" customHeight="1">
      <c r="B123" s="67" t="s">
        <v>53</v>
      </c>
      <c r="C123" s="68" t="s">
        <v>82</v>
      </c>
      <c r="D123" s="68" t="s">
        <v>98</v>
      </c>
      <c r="E123" s="68" t="s">
        <v>99</v>
      </c>
      <c r="F123" s="68" t="s">
        <v>13</v>
      </c>
      <c r="G123" s="67" t="s">
        <v>53</v>
      </c>
      <c r="H123" s="69">
        <v>24.1</v>
      </c>
      <c r="I123" s="69">
        <v>24.1</v>
      </c>
      <c r="J123" s="69">
        <v>24.1</v>
      </c>
      <c r="K123" s="64"/>
      <c r="L123" s="70"/>
      <c r="M123" s="70"/>
      <c r="N123" s="70"/>
      <c r="O123" s="70"/>
      <c r="P123" s="70"/>
    </row>
    <row r="124" spans="2:16" ht="30" customHeight="1">
      <c r="B124" s="67" t="s">
        <v>55</v>
      </c>
      <c r="C124" s="68" t="s">
        <v>82</v>
      </c>
      <c r="D124" s="68" t="s">
        <v>98</v>
      </c>
      <c r="E124" s="68" t="s">
        <v>99</v>
      </c>
      <c r="F124" s="68" t="s">
        <v>56</v>
      </c>
      <c r="G124" s="67" t="s">
        <v>55</v>
      </c>
      <c r="H124" s="69">
        <v>24.1</v>
      </c>
      <c r="I124" s="69">
        <v>24.1</v>
      </c>
      <c r="J124" s="69">
        <v>24.1</v>
      </c>
      <c r="K124" s="64"/>
      <c r="L124" s="70"/>
      <c r="M124" s="70"/>
      <c r="N124" s="70"/>
      <c r="O124" s="70"/>
      <c r="P124" s="70"/>
    </row>
    <row r="125" spans="2:16" ht="30" customHeight="1">
      <c r="B125" s="67" t="s">
        <v>100</v>
      </c>
      <c r="C125" s="68" t="s">
        <v>82</v>
      </c>
      <c r="D125" s="68" t="s">
        <v>98</v>
      </c>
      <c r="E125" s="68" t="s">
        <v>101</v>
      </c>
      <c r="F125" s="68" t="s">
        <v>13</v>
      </c>
      <c r="G125" s="67" t="s">
        <v>100</v>
      </c>
      <c r="H125" s="69">
        <f>SUM(H126:H127)</f>
        <v>37</v>
      </c>
      <c r="I125" s="69">
        <f>SUM(I126:I127)</f>
        <v>0</v>
      </c>
      <c r="J125" s="69">
        <f>SUM(J126:J127)</f>
        <v>0</v>
      </c>
      <c r="K125" s="67" t="s">
        <v>100</v>
      </c>
      <c r="L125" s="70"/>
      <c r="M125" s="70"/>
      <c r="N125" s="70"/>
      <c r="O125" s="70"/>
      <c r="P125" s="70"/>
    </row>
    <row r="126" spans="2:16" ht="30" customHeight="1">
      <c r="B126" s="67" t="s">
        <v>102</v>
      </c>
      <c r="C126" s="68" t="s">
        <v>82</v>
      </c>
      <c r="D126" s="68" t="s">
        <v>98</v>
      </c>
      <c r="E126" s="68" t="s">
        <v>101</v>
      </c>
      <c r="F126" s="68" t="s">
        <v>103</v>
      </c>
      <c r="G126" s="67" t="s">
        <v>102</v>
      </c>
      <c r="H126" s="69">
        <v>20</v>
      </c>
      <c r="I126" s="69">
        <v>0</v>
      </c>
      <c r="J126" s="69">
        <v>0</v>
      </c>
      <c r="K126" s="67" t="s">
        <v>102</v>
      </c>
      <c r="L126" s="70"/>
      <c r="M126" s="70"/>
      <c r="N126" s="70"/>
      <c r="O126" s="70"/>
      <c r="P126" s="70"/>
    </row>
    <row r="127" spans="2:16" ht="30" customHeight="1">
      <c r="B127" s="67" t="s">
        <v>104</v>
      </c>
      <c r="C127" s="68" t="s">
        <v>82</v>
      </c>
      <c r="D127" s="68" t="s">
        <v>98</v>
      </c>
      <c r="E127" s="68" t="s">
        <v>101</v>
      </c>
      <c r="F127" s="68" t="s">
        <v>105</v>
      </c>
      <c r="G127" s="67" t="s">
        <v>104</v>
      </c>
      <c r="H127" s="69">
        <v>17</v>
      </c>
      <c r="I127" s="69">
        <v>0</v>
      </c>
      <c r="J127" s="69">
        <v>0</v>
      </c>
      <c r="K127" s="67" t="s">
        <v>104</v>
      </c>
      <c r="L127" s="70"/>
      <c r="M127" s="70"/>
      <c r="N127" s="70"/>
      <c r="O127" s="70"/>
      <c r="P127" s="70"/>
    </row>
    <row r="128" spans="2:16" ht="59.25" customHeight="1">
      <c r="B128" s="67" t="s">
        <v>228</v>
      </c>
      <c r="C128" s="68" t="s">
        <v>82</v>
      </c>
      <c r="D128" s="68" t="s">
        <v>98</v>
      </c>
      <c r="E128" s="68" t="s">
        <v>229</v>
      </c>
      <c r="F128" s="68" t="s">
        <v>13</v>
      </c>
      <c r="G128" s="67" t="s">
        <v>108</v>
      </c>
      <c r="H128" s="69">
        <f>H130+H129</f>
        <v>156</v>
      </c>
      <c r="I128" s="69">
        <f>I130+I129</f>
        <v>162</v>
      </c>
      <c r="J128" s="69">
        <f>J130+J129</f>
        <v>0</v>
      </c>
      <c r="K128" s="67"/>
      <c r="L128" s="70"/>
      <c r="M128" s="70"/>
      <c r="N128" s="70"/>
      <c r="O128" s="70"/>
      <c r="P128" s="70"/>
    </row>
    <row r="129" spans="2:16" ht="30" customHeight="1">
      <c r="B129" s="67" t="s">
        <v>102</v>
      </c>
      <c r="C129" s="68" t="s">
        <v>82</v>
      </c>
      <c r="D129" s="68" t="s">
        <v>98</v>
      </c>
      <c r="E129" s="68" t="s">
        <v>229</v>
      </c>
      <c r="F129" s="68" t="s">
        <v>103</v>
      </c>
      <c r="G129" s="67"/>
      <c r="H129" s="69">
        <v>96</v>
      </c>
      <c r="I129" s="69">
        <v>112</v>
      </c>
      <c r="J129" s="69">
        <v>0</v>
      </c>
      <c r="K129" s="67"/>
      <c r="L129" s="70"/>
      <c r="M129" s="70"/>
      <c r="N129" s="70"/>
      <c r="O129" s="70"/>
      <c r="P129" s="70"/>
    </row>
    <row r="130" spans="2:16" ht="30" customHeight="1">
      <c r="B130" s="67" t="s">
        <v>104</v>
      </c>
      <c r="C130" s="68" t="s">
        <v>82</v>
      </c>
      <c r="D130" s="68" t="s">
        <v>98</v>
      </c>
      <c r="E130" s="68" t="s">
        <v>229</v>
      </c>
      <c r="F130" s="68" t="s">
        <v>105</v>
      </c>
      <c r="G130" s="67" t="s">
        <v>102</v>
      </c>
      <c r="H130" s="69">
        <v>60</v>
      </c>
      <c r="I130" s="69">
        <v>50</v>
      </c>
      <c r="J130" s="69">
        <v>0</v>
      </c>
      <c r="K130" s="67"/>
      <c r="L130" s="70"/>
      <c r="M130" s="70"/>
      <c r="N130" s="70"/>
      <c r="O130" s="70"/>
      <c r="P130" s="70"/>
    </row>
    <row r="131" spans="2:16" ht="63.75" customHeight="1">
      <c r="B131" s="67" t="s">
        <v>238</v>
      </c>
      <c r="C131" s="68" t="s">
        <v>82</v>
      </c>
      <c r="D131" s="68" t="s">
        <v>98</v>
      </c>
      <c r="E131" s="68" t="s">
        <v>109</v>
      </c>
      <c r="F131" s="68" t="s">
        <v>13</v>
      </c>
      <c r="G131" s="67" t="s">
        <v>108</v>
      </c>
      <c r="H131" s="69">
        <v>1180</v>
      </c>
      <c r="I131" s="69">
        <v>0</v>
      </c>
      <c r="J131" s="69">
        <v>2300</v>
      </c>
      <c r="K131" s="67" t="s">
        <v>108</v>
      </c>
      <c r="L131" s="70"/>
      <c r="M131" s="70"/>
      <c r="N131" s="70"/>
      <c r="O131" s="70"/>
      <c r="P131" s="70"/>
    </row>
    <row r="132" spans="2:16" ht="30" customHeight="1">
      <c r="B132" s="67" t="s">
        <v>102</v>
      </c>
      <c r="C132" s="68" t="s">
        <v>82</v>
      </c>
      <c r="D132" s="68" t="s">
        <v>98</v>
      </c>
      <c r="E132" s="68" t="s">
        <v>109</v>
      </c>
      <c r="F132" s="68" t="s">
        <v>103</v>
      </c>
      <c r="G132" s="67" t="s">
        <v>102</v>
      </c>
      <c r="H132" s="69">
        <v>1180</v>
      </c>
      <c r="I132" s="69">
        <v>0</v>
      </c>
      <c r="J132" s="69">
        <v>2300</v>
      </c>
      <c r="K132" s="67" t="s">
        <v>102</v>
      </c>
      <c r="L132" s="70"/>
      <c r="M132" s="70"/>
      <c r="N132" s="70"/>
      <c r="O132" s="70"/>
      <c r="P132" s="70"/>
    </row>
    <row r="133" spans="2:16" ht="63" customHeight="1">
      <c r="B133" s="78" t="s">
        <v>207</v>
      </c>
      <c r="C133" s="68" t="s">
        <v>82</v>
      </c>
      <c r="D133" s="68" t="s">
        <v>98</v>
      </c>
      <c r="E133" s="68" t="s">
        <v>205</v>
      </c>
      <c r="F133" s="68"/>
      <c r="G133" s="67"/>
      <c r="H133" s="69">
        <v>1361.9</v>
      </c>
      <c r="I133" s="69">
        <v>1361.9</v>
      </c>
      <c r="J133" s="69">
        <v>1361.9</v>
      </c>
      <c r="K133" s="67"/>
      <c r="L133" s="70"/>
      <c r="M133" s="70"/>
      <c r="N133" s="70"/>
      <c r="O133" s="70"/>
      <c r="P133" s="70"/>
    </row>
    <row r="134" spans="2:16" ht="30" customHeight="1">
      <c r="B134" s="67" t="s">
        <v>55</v>
      </c>
      <c r="C134" s="68" t="s">
        <v>82</v>
      </c>
      <c r="D134" s="68" t="s">
        <v>98</v>
      </c>
      <c r="E134" s="68" t="s">
        <v>205</v>
      </c>
      <c r="F134" s="85" t="s">
        <v>56</v>
      </c>
      <c r="G134" s="67"/>
      <c r="H134" s="69">
        <v>1361.9</v>
      </c>
      <c r="I134" s="69">
        <v>1361.9</v>
      </c>
      <c r="J134" s="69">
        <v>1361.9</v>
      </c>
      <c r="K134" s="67"/>
      <c r="L134" s="70"/>
      <c r="M134" s="70"/>
      <c r="N134" s="70"/>
      <c r="O134" s="70"/>
      <c r="P134" s="70"/>
    </row>
    <row r="135" spans="2:16" ht="71.25" customHeight="1">
      <c r="B135" s="78" t="s">
        <v>213</v>
      </c>
      <c r="C135" s="68" t="s">
        <v>82</v>
      </c>
      <c r="D135" s="68" t="s">
        <v>98</v>
      </c>
      <c r="E135" s="68" t="s">
        <v>214</v>
      </c>
      <c r="F135" s="68"/>
      <c r="G135" s="67"/>
      <c r="H135" s="69">
        <v>300</v>
      </c>
      <c r="I135" s="69">
        <v>3750</v>
      </c>
      <c r="J135" s="69">
        <v>0</v>
      </c>
      <c r="K135" s="67"/>
      <c r="L135" s="70"/>
      <c r="M135" s="70"/>
      <c r="N135" s="70"/>
      <c r="O135" s="70"/>
      <c r="P135" s="70"/>
    </row>
    <row r="136" spans="2:16" ht="30" customHeight="1">
      <c r="B136" s="67" t="s">
        <v>102</v>
      </c>
      <c r="C136" s="68" t="s">
        <v>240</v>
      </c>
      <c r="D136" s="68" t="s">
        <v>98</v>
      </c>
      <c r="E136" s="68" t="s">
        <v>214</v>
      </c>
      <c r="F136" s="85" t="s">
        <v>103</v>
      </c>
      <c r="G136" s="67"/>
      <c r="H136" s="69">
        <v>300</v>
      </c>
      <c r="I136" s="69">
        <v>3750</v>
      </c>
      <c r="J136" s="69">
        <v>0</v>
      </c>
      <c r="K136" s="67"/>
      <c r="L136" s="70"/>
      <c r="M136" s="70"/>
      <c r="N136" s="70"/>
      <c r="O136" s="70"/>
      <c r="P136" s="70"/>
    </row>
    <row r="137" spans="2:16" ht="57.75" customHeight="1">
      <c r="B137" s="67" t="s">
        <v>241</v>
      </c>
      <c r="C137" s="68" t="s">
        <v>240</v>
      </c>
      <c r="D137" s="68" t="s">
        <v>98</v>
      </c>
      <c r="E137" s="68" t="s">
        <v>242</v>
      </c>
      <c r="F137" s="68"/>
      <c r="G137" s="67"/>
      <c r="H137" s="69">
        <v>3985</v>
      </c>
      <c r="I137" s="69">
        <v>4254</v>
      </c>
      <c r="J137" s="69">
        <v>4454</v>
      </c>
      <c r="K137" s="67"/>
      <c r="L137" s="70"/>
      <c r="M137" s="70"/>
      <c r="N137" s="70"/>
      <c r="O137" s="70"/>
      <c r="P137" s="70"/>
    </row>
    <row r="138" spans="2:16" ht="30" customHeight="1">
      <c r="B138" s="67" t="s">
        <v>102</v>
      </c>
      <c r="C138" s="68" t="s">
        <v>240</v>
      </c>
      <c r="D138" s="68" t="s">
        <v>98</v>
      </c>
      <c r="E138" s="68" t="s">
        <v>242</v>
      </c>
      <c r="F138" s="68" t="s">
        <v>103</v>
      </c>
      <c r="G138" s="67"/>
      <c r="H138" s="69">
        <v>3985</v>
      </c>
      <c r="I138" s="69">
        <v>4254</v>
      </c>
      <c r="J138" s="69">
        <v>4454</v>
      </c>
      <c r="K138" s="67"/>
      <c r="L138" s="70"/>
      <c r="M138" s="70"/>
      <c r="N138" s="70"/>
      <c r="O138" s="70"/>
      <c r="P138" s="70"/>
    </row>
    <row r="139" spans="2:16" ht="66" customHeight="1">
      <c r="B139" s="67" t="s">
        <v>243</v>
      </c>
      <c r="C139" s="68" t="s">
        <v>82</v>
      </c>
      <c r="D139" s="68" t="s">
        <v>98</v>
      </c>
      <c r="E139" s="68" t="s">
        <v>236</v>
      </c>
      <c r="F139" s="68"/>
      <c r="G139" s="67"/>
      <c r="H139" s="69">
        <v>6832.83</v>
      </c>
      <c r="I139" s="69">
        <v>6832.8</v>
      </c>
      <c r="J139" s="69">
        <v>6832.8</v>
      </c>
      <c r="K139" s="67"/>
      <c r="L139" s="70"/>
      <c r="M139" s="70"/>
      <c r="N139" s="70"/>
      <c r="O139" s="70"/>
      <c r="P139" s="70"/>
    </row>
    <row r="140" spans="2:16" ht="30" customHeight="1">
      <c r="B140" s="67" t="s">
        <v>55</v>
      </c>
      <c r="C140" s="68" t="s">
        <v>82</v>
      </c>
      <c r="D140" s="68" t="s">
        <v>98</v>
      </c>
      <c r="E140" s="68" t="s">
        <v>236</v>
      </c>
      <c r="F140" s="68" t="s">
        <v>56</v>
      </c>
      <c r="G140" s="67"/>
      <c r="H140" s="69">
        <v>6832.83</v>
      </c>
      <c r="I140" s="69">
        <v>6832.8</v>
      </c>
      <c r="J140" s="69">
        <v>6832.8</v>
      </c>
      <c r="K140" s="67"/>
      <c r="L140" s="70"/>
      <c r="M140" s="70"/>
      <c r="N140" s="70"/>
      <c r="O140" s="70"/>
      <c r="P140" s="70"/>
    </row>
    <row r="141" spans="2:16" ht="81" customHeight="1">
      <c r="B141" s="67" t="s">
        <v>231</v>
      </c>
      <c r="C141" s="68" t="s">
        <v>82</v>
      </c>
      <c r="D141" s="68" t="s">
        <v>98</v>
      </c>
      <c r="E141" s="68" t="s">
        <v>244</v>
      </c>
      <c r="F141" s="68"/>
      <c r="G141" s="67"/>
      <c r="H141" s="69">
        <v>21</v>
      </c>
      <c r="I141" s="69">
        <v>45</v>
      </c>
      <c r="J141" s="69">
        <v>47</v>
      </c>
      <c r="K141" s="67"/>
      <c r="L141" s="70"/>
      <c r="M141" s="70"/>
      <c r="N141" s="70"/>
      <c r="O141" s="70"/>
      <c r="P141" s="70"/>
    </row>
    <row r="142" spans="2:16" ht="30" customHeight="1">
      <c r="B142" s="67" t="s">
        <v>102</v>
      </c>
      <c r="C142" s="68" t="s">
        <v>82</v>
      </c>
      <c r="D142" s="68" t="s">
        <v>98</v>
      </c>
      <c r="E142" s="68" t="s">
        <v>244</v>
      </c>
      <c r="F142" s="68" t="s">
        <v>103</v>
      </c>
      <c r="G142" s="67"/>
      <c r="H142" s="69">
        <v>21</v>
      </c>
      <c r="I142" s="69">
        <v>45</v>
      </c>
      <c r="J142" s="69">
        <v>47</v>
      </c>
      <c r="K142" s="67"/>
      <c r="L142" s="70"/>
      <c r="M142" s="70"/>
      <c r="N142" s="70"/>
      <c r="O142" s="70"/>
      <c r="P142" s="70"/>
    </row>
    <row r="143" spans="2:16" ht="63" customHeight="1">
      <c r="B143" s="67" t="s">
        <v>245</v>
      </c>
      <c r="C143" s="68" t="s">
        <v>82</v>
      </c>
      <c r="D143" s="68" t="s">
        <v>98</v>
      </c>
      <c r="E143" s="68" t="s">
        <v>246</v>
      </c>
      <c r="F143" s="68"/>
      <c r="G143" s="67"/>
      <c r="H143" s="69">
        <f>SUM(H144:H145)</f>
        <v>56</v>
      </c>
      <c r="I143" s="69">
        <f>SUM(I144:I145)</f>
        <v>42.5</v>
      </c>
      <c r="J143" s="69">
        <f>SUM(J144:J145)</f>
        <v>44</v>
      </c>
      <c r="K143" s="67"/>
      <c r="L143" s="70"/>
      <c r="M143" s="70"/>
      <c r="N143" s="70"/>
      <c r="O143" s="70"/>
      <c r="P143" s="70"/>
    </row>
    <row r="144" spans="2:16" ht="30" customHeight="1">
      <c r="B144" s="67" t="s">
        <v>102</v>
      </c>
      <c r="C144" s="68" t="s">
        <v>82</v>
      </c>
      <c r="D144" s="68" t="s">
        <v>98</v>
      </c>
      <c r="E144" s="68" t="s">
        <v>246</v>
      </c>
      <c r="F144" s="68" t="s">
        <v>103</v>
      </c>
      <c r="G144" s="67"/>
      <c r="H144" s="69">
        <v>10</v>
      </c>
      <c r="I144" s="69">
        <v>11.5</v>
      </c>
      <c r="J144" s="69">
        <v>13</v>
      </c>
      <c r="K144" s="67"/>
      <c r="L144" s="70"/>
      <c r="M144" s="70"/>
      <c r="N144" s="70"/>
      <c r="O144" s="70"/>
      <c r="P144" s="70"/>
    </row>
    <row r="145" spans="2:16" ht="30" customHeight="1">
      <c r="B145" s="67" t="s">
        <v>104</v>
      </c>
      <c r="C145" s="68" t="s">
        <v>82</v>
      </c>
      <c r="D145" s="68" t="s">
        <v>98</v>
      </c>
      <c r="E145" s="68" t="s">
        <v>246</v>
      </c>
      <c r="F145" s="68" t="s">
        <v>105</v>
      </c>
      <c r="G145" s="67" t="s">
        <v>104</v>
      </c>
      <c r="H145" s="69">
        <v>46</v>
      </c>
      <c r="I145" s="69">
        <v>31</v>
      </c>
      <c r="J145" s="69">
        <v>31</v>
      </c>
      <c r="K145" s="67"/>
      <c r="L145" s="70"/>
      <c r="M145" s="70"/>
      <c r="N145" s="70"/>
      <c r="O145" s="70"/>
      <c r="P145" s="70"/>
    </row>
    <row r="146" spans="2:16" ht="30" customHeight="1">
      <c r="B146" s="62" t="s">
        <v>110</v>
      </c>
      <c r="C146" s="63" t="s">
        <v>111</v>
      </c>
      <c r="D146" s="63" t="s">
        <v>16</v>
      </c>
      <c r="E146" s="63" t="s">
        <v>13</v>
      </c>
      <c r="F146" s="63" t="s">
        <v>13</v>
      </c>
      <c r="G146" s="62" t="s">
        <v>110</v>
      </c>
      <c r="H146" s="64">
        <f>SUM(H147+H163)</f>
        <v>20051.9</v>
      </c>
      <c r="I146" s="64">
        <f>SUM(I147+I163)</f>
        <v>22245</v>
      </c>
      <c r="J146" s="64">
        <f>SUM(J147+J163)</f>
        <v>21072.5</v>
      </c>
      <c r="K146" s="62" t="s">
        <v>110</v>
      </c>
      <c r="L146" s="66"/>
      <c r="M146" s="66"/>
      <c r="N146" s="66"/>
      <c r="O146" s="66"/>
      <c r="P146" s="66"/>
    </row>
    <row r="147" spans="2:16" ht="30" customHeight="1">
      <c r="B147" s="62" t="s">
        <v>112</v>
      </c>
      <c r="C147" s="63" t="s">
        <v>111</v>
      </c>
      <c r="D147" s="63" t="s">
        <v>15</v>
      </c>
      <c r="E147" s="63" t="s">
        <v>13</v>
      </c>
      <c r="F147" s="63" t="s">
        <v>13</v>
      </c>
      <c r="G147" s="62" t="s">
        <v>112</v>
      </c>
      <c r="H147" s="64">
        <f>SUM(H149+H155+H157+H159)</f>
        <v>18200.9</v>
      </c>
      <c r="I147" s="64">
        <f>SUM(I149+I155+I157+I159)</f>
        <v>20524.7</v>
      </c>
      <c r="J147" s="64">
        <f>SUM(J149+J155+J157+J159)</f>
        <v>19357.2</v>
      </c>
      <c r="K147" s="67" t="s">
        <v>112</v>
      </c>
      <c r="L147" s="70"/>
      <c r="M147" s="70"/>
      <c r="N147" s="70"/>
      <c r="O147" s="70"/>
      <c r="P147" s="70"/>
    </row>
    <row r="148" spans="2:16" ht="30" customHeight="1">
      <c r="B148" s="67" t="s">
        <v>53</v>
      </c>
      <c r="C148" s="68" t="s">
        <v>111</v>
      </c>
      <c r="D148" s="68" t="s">
        <v>15</v>
      </c>
      <c r="E148" s="68" t="s">
        <v>113</v>
      </c>
      <c r="F148" s="68" t="s">
        <v>13</v>
      </c>
      <c r="G148" s="67" t="s">
        <v>53</v>
      </c>
      <c r="H148" s="69">
        <v>1307.9</v>
      </c>
      <c r="I148" s="69">
        <v>1307.9</v>
      </c>
      <c r="J148" s="69"/>
      <c r="K148" s="67" t="s">
        <v>53</v>
      </c>
      <c r="L148" s="70"/>
      <c r="M148" s="70"/>
      <c r="N148" s="70"/>
      <c r="O148" s="70"/>
      <c r="P148" s="70"/>
    </row>
    <row r="149" spans="2:16" ht="30" customHeight="1">
      <c r="B149" s="67" t="s">
        <v>55</v>
      </c>
      <c r="C149" s="68" t="s">
        <v>111</v>
      </c>
      <c r="D149" s="68" t="s">
        <v>15</v>
      </c>
      <c r="E149" s="68" t="s">
        <v>113</v>
      </c>
      <c r="F149" s="68" t="s">
        <v>56</v>
      </c>
      <c r="G149" s="67" t="s">
        <v>55</v>
      </c>
      <c r="H149" s="69">
        <v>1307.9</v>
      </c>
      <c r="I149" s="69">
        <v>1307.9</v>
      </c>
      <c r="J149" s="69"/>
      <c r="K149" s="69">
        <v>1307.9</v>
      </c>
      <c r="L149" s="70"/>
      <c r="M149" s="70"/>
      <c r="N149" s="70"/>
      <c r="O149" s="70"/>
      <c r="P149" s="70"/>
    </row>
    <row r="150" spans="2:16" ht="30" customHeight="1" hidden="1">
      <c r="B150" s="67" t="s">
        <v>53</v>
      </c>
      <c r="C150" s="68" t="s">
        <v>111</v>
      </c>
      <c r="D150" s="68" t="s">
        <v>15</v>
      </c>
      <c r="E150" s="68" t="s">
        <v>114</v>
      </c>
      <c r="F150" s="68" t="s">
        <v>13</v>
      </c>
      <c r="G150" s="67" t="s">
        <v>53</v>
      </c>
      <c r="H150" s="69">
        <v>0</v>
      </c>
      <c r="I150" s="69">
        <v>0</v>
      </c>
      <c r="J150" s="69">
        <v>0</v>
      </c>
      <c r="K150" s="67" t="s">
        <v>53</v>
      </c>
      <c r="L150" s="70"/>
      <c r="M150" s="70"/>
      <c r="N150" s="70"/>
      <c r="O150" s="70"/>
      <c r="P150" s="70"/>
    </row>
    <row r="151" spans="2:16" ht="30" customHeight="1" hidden="1">
      <c r="B151" s="67" t="s">
        <v>55</v>
      </c>
      <c r="C151" s="68" t="s">
        <v>111</v>
      </c>
      <c r="D151" s="68" t="s">
        <v>15</v>
      </c>
      <c r="E151" s="68" t="s">
        <v>114</v>
      </c>
      <c r="F151" s="68" t="s">
        <v>56</v>
      </c>
      <c r="G151" s="67" t="s">
        <v>55</v>
      </c>
      <c r="H151" s="69">
        <v>0</v>
      </c>
      <c r="I151" s="69">
        <v>0</v>
      </c>
      <c r="J151" s="69">
        <v>0</v>
      </c>
      <c r="K151" s="67" t="s">
        <v>55</v>
      </c>
      <c r="L151" s="70"/>
      <c r="M151" s="70"/>
      <c r="N151" s="70"/>
      <c r="O151" s="70"/>
      <c r="P151" s="70"/>
    </row>
    <row r="152" spans="2:16" ht="30" customHeight="1" hidden="1">
      <c r="B152" s="67" t="s">
        <v>53</v>
      </c>
      <c r="C152" s="68" t="s">
        <v>111</v>
      </c>
      <c r="D152" s="68" t="s">
        <v>15</v>
      </c>
      <c r="E152" s="68" t="s">
        <v>115</v>
      </c>
      <c r="F152" s="68" t="s">
        <v>13</v>
      </c>
      <c r="G152" s="67" t="s">
        <v>53</v>
      </c>
      <c r="H152" s="69">
        <v>0</v>
      </c>
      <c r="I152" s="69">
        <v>0</v>
      </c>
      <c r="J152" s="69">
        <v>0</v>
      </c>
      <c r="K152" s="67" t="s">
        <v>53</v>
      </c>
      <c r="L152" s="70"/>
      <c r="M152" s="70"/>
      <c r="N152" s="70"/>
      <c r="O152" s="70"/>
      <c r="P152" s="70"/>
    </row>
    <row r="153" spans="2:16" ht="30" customHeight="1" hidden="1">
      <c r="B153" s="67" t="s">
        <v>55</v>
      </c>
      <c r="C153" s="68" t="s">
        <v>111</v>
      </c>
      <c r="D153" s="68" t="s">
        <v>15</v>
      </c>
      <c r="E153" s="68" t="s">
        <v>115</v>
      </c>
      <c r="F153" s="68" t="s">
        <v>56</v>
      </c>
      <c r="G153" s="67" t="s">
        <v>55</v>
      </c>
      <c r="H153" s="69">
        <v>0</v>
      </c>
      <c r="I153" s="69">
        <v>0</v>
      </c>
      <c r="J153" s="69">
        <v>0</v>
      </c>
      <c r="K153" s="67" t="s">
        <v>55</v>
      </c>
      <c r="L153" s="70"/>
      <c r="M153" s="70"/>
      <c r="N153" s="70"/>
      <c r="O153" s="70"/>
      <c r="P153" s="70"/>
    </row>
    <row r="154" spans="2:16" ht="45.75" customHeight="1">
      <c r="B154" s="67" t="s">
        <v>116</v>
      </c>
      <c r="C154" s="68" t="s">
        <v>111</v>
      </c>
      <c r="D154" s="68" t="s">
        <v>15</v>
      </c>
      <c r="E154" s="68" t="s">
        <v>117</v>
      </c>
      <c r="F154" s="68" t="s">
        <v>13</v>
      </c>
      <c r="G154" s="67" t="s">
        <v>116</v>
      </c>
      <c r="H154" s="69">
        <v>147.7</v>
      </c>
      <c r="I154" s="69">
        <v>147.7</v>
      </c>
      <c r="J154" s="69">
        <v>147.7</v>
      </c>
      <c r="K154" s="69">
        <v>147.7</v>
      </c>
      <c r="L154" s="70"/>
      <c r="M154" s="70"/>
      <c r="N154" s="70"/>
      <c r="O154" s="70"/>
      <c r="P154" s="70"/>
    </row>
    <row r="155" spans="2:16" ht="30" customHeight="1">
      <c r="B155" s="67" t="s">
        <v>55</v>
      </c>
      <c r="C155" s="68" t="s">
        <v>111</v>
      </c>
      <c r="D155" s="68" t="s">
        <v>15</v>
      </c>
      <c r="E155" s="68" t="s">
        <v>117</v>
      </c>
      <c r="F155" s="68" t="s">
        <v>56</v>
      </c>
      <c r="G155" s="67" t="s">
        <v>55</v>
      </c>
      <c r="H155" s="69">
        <v>147.7</v>
      </c>
      <c r="I155" s="69">
        <v>147.7</v>
      </c>
      <c r="J155" s="69">
        <v>147.7</v>
      </c>
      <c r="K155" s="69">
        <v>147.7</v>
      </c>
      <c r="L155" s="70"/>
      <c r="M155" s="70"/>
      <c r="N155" s="70"/>
      <c r="O155" s="70"/>
      <c r="P155" s="70"/>
    </row>
    <row r="156" spans="2:16" ht="63.75" customHeight="1">
      <c r="B156" s="67" t="s">
        <v>231</v>
      </c>
      <c r="C156" s="68" t="s">
        <v>111</v>
      </c>
      <c r="D156" s="68" t="s">
        <v>15</v>
      </c>
      <c r="E156" s="68" t="s">
        <v>244</v>
      </c>
      <c r="F156" s="68"/>
      <c r="G156" s="67"/>
      <c r="H156" s="69">
        <f>H157</f>
        <v>1262.7</v>
      </c>
      <c r="I156" s="69">
        <f>I157</f>
        <v>1483.2</v>
      </c>
      <c r="J156" s="69">
        <f>J157</f>
        <v>1492.7</v>
      </c>
      <c r="K156" s="67"/>
      <c r="L156" s="70"/>
      <c r="M156" s="70"/>
      <c r="N156" s="70"/>
      <c r="O156" s="70"/>
      <c r="P156" s="70"/>
    </row>
    <row r="157" spans="2:16" ht="30" customHeight="1">
      <c r="B157" s="67" t="s">
        <v>55</v>
      </c>
      <c r="C157" s="68" t="s">
        <v>111</v>
      </c>
      <c r="D157" s="68" t="s">
        <v>15</v>
      </c>
      <c r="E157" s="68" t="s">
        <v>244</v>
      </c>
      <c r="F157" s="68" t="s">
        <v>105</v>
      </c>
      <c r="G157" s="67"/>
      <c r="H157" s="69">
        <v>1262.7</v>
      </c>
      <c r="I157" s="69">
        <v>1483.2</v>
      </c>
      <c r="J157" s="69">
        <v>1492.7</v>
      </c>
      <c r="K157" s="67"/>
      <c r="L157" s="70"/>
      <c r="M157" s="70"/>
      <c r="N157" s="70"/>
      <c r="O157" s="70"/>
      <c r="P157" s="70"/>
    </row>
    <row r="158" spans="2:16" ht="30" customHeight="1">
      <c r="B158" s="78" t="s">
        <v>216</v>
      </c>
      <c r="C158" s="68" t="s">
        <v>111</v>
      </c>
      <c r="D158" s="68" t="s">
        <v>15</v>
      </c>
      <c r="E158" s="68" t="s">
        <v>217</v>
      </c>
      <c r="F158" s="68" t="s">
        <v>13</v>
      </c>
      <c r="G158" s="67" t="s">
        <v>53</v>
      </c>
      <c r="H158" s="69">
        <f>H159</f>
        <v>15482.6</v>
      </c>
      <c r="I158" s="69">
        <v>1400</v>
      </c>
      <c r="J158" s="69">
        <v>1400</v>
      </c>
      <c r="K158" s="67"/>
      <c r="L158" s="70"/>
      <c r="M158" s="70"/>
      <c r="N158" s="70"/>
      <c r="O158" s="70"/>
      <c r="P158" s="70"/>
    </row>
    <row r="159" spans="2:16" ht="30" customHeight="1">
      <c r="B159" s="67" t="s">
        <v>55</v>
      </c>
      <c r="C159" s="68" t="s">
        <v>111</v>
      </c>
      <c r="D159" s="68" t="s">
        <v>15</v>
      </c>
      <c r="E159" s="68" t="s">
        <v>217</v>
      </c>
      <c r="F159" s="68" t="s">
        <v>56</v>
      </c>
      <c r="G159" s="67" t="s">
        <v>55</v>
      </c>
      <c r="H159" s="69">
        <v>15482.6</v>
      </c>
      <c r="I159" s="69">
        <f>1400+16185.9</f>
        <v>17585.9</v>
      </c>
      <c r="J159" s="69">
        <f>1400+16316.8</f>
        <v>17716.8</v>
      </c>
      <c r="K159" s="67"/>
      <c r="L159" s="70"/>
      <c r="M159" s="70"/>
      <c r="N159" s="70"/>
      <c r="O159" s="70"/>
      <c r="P159" s="70"/>
    </row>
    <row r="160" spans="2:16" ht="30" customHeight="1" hidden="1">
      <c r="B160" s="67" t="s">
        <v>118</v>
      </c>
      <c r="C160" s="68" t="s">
        <v>111</v>
      </c>
      <c r="D160" s="68" t="s">
        <v>30</v>
      </c>
      <c r="E160" s="68" t="s">
        <v>13</v>
      </c>
      <c r="F160" s="68" t="s">
        <v>13</v>
      </c>
      <c r="G160" s="67" t="s">
        <v>118</v>
      </c>
      <c r="H160" s="69">
        <v>0</v>
      </c>
      <c r="I160" s="69">
        <v>0</v>
      </c>
      <c r="J160" s="69">
        <v>0</v>
      </c>
      <c r="K160" s="67" t="s">
        <v>118</v>
      </c>
      <c r="L160" s="70"/>
      <c r="M160" s="70"/>
      <c r="N160" s="70"/>
      <c r="O160" s="70"/>
      <c r="P160" s="70"/>
    </row>
    <row r="161" spans="2:16" ht="30" customHeight="1" hidden="1">
      <c r="B161" s="67" t="s">
        <v>25</v>
      </c>
      <c r="C161" s="68" t="s">
        <v>111</v>
      </c>
      <c r="D161" s="68" t="s">
        <v>30</v>
      </c>
      <c r="E161" s="68" t="s">
        <v>26</v>
      </c>
      <c r="F161" s="68" t="s">
        <v>13</v>
      </c>
      <c r="G161" s="67" t="s">
        <v>25</v>
      </c>
      <c r="H161" s="69">
        <v>0</v>
      </c>
      <c r="I161" s="69">
        <v>0</v>
      </c>
      <c r="J161" s="69">
        <v>0</v>
      </c>
      <c r="K161" s="67" t="s">
        <v>25</v>
      </c>
      <c r="L161" s="70"/>
      <c r="M161" s="70"/>
      <c r="N161" s="70"/>
      <c r="O161" s="70"/>
      <c r="P161" s="70"/>
    </row>
    <row r="162" spans="2:16" ht="30" customHeight="1" hidden="1">
      <c r="B162" s="67" t="s">
        <v>21</v>
      </c>
      <c r="C162" s="68" t="s">
        <v>111</v>
      </c>
      <c r="D162" s="68" t="s">
        <v>30</v>
      </c>
      <c r="E162" s="68" t="s">
        <v>26</v>
      </c>
      <c r="F162" s="68" t="s">
        <v>22</v>
      </c>
      <c r="G162" s="67" t="s">
        <v>21</v>
      </c>
      <c r="H162" s="69">
        <v>0</v>
      </c>
      <c r="I162" s="69">
        <v>0</v>
      </c>
      <c r="J162" s="69">
        <v>0</v>
      </c>
      <c r="K162" s="67" t="s">
        <v>21</v>
      </c>
      <c r="L162" s="70"/>
      <c r="M162" s="70"/>
      <c r="N162" s="70"/>
      <c r="O162" s="70"/>
      <c r="P162" s="70"/>
    </row>
    <row r="163" spans="2:16" ht="30" customHeight="1">
      <c r="B163" s="62" t="s">
        <v>118</v>
      </c>
      <c r="C163" s="63" t="s">
        <v>111</v>
      </c>
      <c r="D163" s="63" t="s">
        <v>30</v>
      </c>
      <c r="E163" s="63"/>
      <c r="F163" s="63"/>
      <c r="G163" s="62"/>
      <c r="H163" s="64">
        <f>SUM(H165+H167+H169)</f>
        <v>1851</v>
      </c>
      <c r="I163" s="64">
        <f>SUM(I165+I167+I169)</f>
        <v>1720.3</v>
      </c>
      <c r="J163" s="64">
        <f>SUM(J165+J167+J169)</f>
        <v>1715.3</v>
      </c>
      <c r="K163" s="64" t="e">
        <f>SUM(K165+K167+K169)</f>
        <v>#VALUE!</v>
      </c>
      <c r="L163" s="70"/>
      <c r="M163" s="70"/>
      <c r="N163" s="70"/>
      <c r="O163" s="70"/>
      <c r="P163" s="70"/>
    </row>
    <row r="164" spans="2:16" ht="30" customHeight="1">
      <c r="B164" s="67" t="s">
        <v>228</v>
      </c>
      <c r="C164" s="68" t="s">
        <v>111</v>
      </c>
      <c r="D164" s="68" t="s">
        <v>30</v>
      </c>
      <c r="E164" s="68" t="s">
        <v>229</v>
      </c>
      <c r="F164" s="68" t="s">
        <v>13</v>
      </c>
      <c r="G164" s="67" t="s">
        <v>25</v>
      </c>
      <c r="H164" s="69">
        <f>H165</f>
        <v>58.2</v>
      </c>
      <c r="I164" s="69">
        <f>I165</f>
        <v>5</v>
      </c>
      <c r="J164" s="69">
        <f>J165</f>
        <v>0</v>
      </c>
      <c r="K164" s="67"/>
      <c r="L164" s="70"/>
      <c r="M164" s="70"/>
      <c r="N164" s="70"/>
      <c r="O164" s="70"/>
      <c r="P164" s="70"/>
    </row>
    <row r="165" spans="2:16" ht="30" customHeight="1">
      <c r="B165" s="67" t="s">
        <v>104</v>
      </c>
      <c r="C165" s="68" t="s">
        <v>111</v>
      </c>
      <c r="D165" s="68" t="s">
        <v>30</v>
      </c>
      <c r="E165" s="68" t="s">
        <v>229</v>
      </c>
      <c r="F165" s="68" t="s">
        <v>105</v>
      </c>
      <c r="G165" s="67" t="s">
        <v>21</v>
      </c>
      <c r="H165" s="69">
        <v>58.2</v>
      </c>
      <c r="I165" s="69">
        <v>5</v>
      </c>
      <c r="J165" s="69"/>
      <c r="K165" s="67"/>
      <c r="L165" s="70"/>
      <c r="M165" s="70"/>
      <c r="N165" s="70"/>
      <c r="O165" s="70"/>
      <c r="P165" s="70"/>
    </row>
    <row r="166" spans="2:16" ht="53.25" customHeight="1">
      <c r="B166" s="67" t="s">
        <v>108</v>
      </c>
      <c r="C166" s="68" t="s">
        <v>111</v>
      </c>
      <c r="D166" s="68" t="s">
        <v>30</v>
      </c>
      <c r="E166" s="68" t="s">
        <v>109</v>
      </c>
      <c r="F166" s="68" t="s">
        <v>13</v>
      </c>
      <c r="G166" s="67" t="s">
        <v>108</v>
      </c>
      <c r="H166" s="69">
        <v>77.5</v>
      </c>
      <c r="I166" s="69">
        <v>0</v>
      </c>
      <c r="J166" s="69">
        <v>0</v>
      </c>
      <c r="K166" s="67" t="s">
        <v>108</v>
      </c>
      <c r="L166" s="70"/>
      <c r="M166" s="70"/>
      <c r="N166" s="70"/>
      <c r="O166" s="70"/>
      <c r="P166" s="70"/>
    </row>
    <row r="167" spans="2:16" ht="30" customHeight="1">
      <c r="B167" s="67" t="s">
        <v>104</v>
      </c>
      <c r="C167" s="68" t="s">
        <v>111</v>
      </c>
      <c r="D167" s="68" t="s">
        <v>30</v>
      </c>
      <c r="E167" s="68" t="s">
        <v>109</v>
      </c>
      <c r="F167" s="68" t="s">
        <v>105</v>
      </c>
      <c r="G167" s="67" t="s">
        <v>104</v>
      </c>
      <c r="H167" s="69">
        <v>77.5</v>
      </c>
      <c r="I167" s="69">
        <v>0</v>
      </c>
      <c r="J167" s="69">
        <v>0</v>
      </c>
      <c r="K167" s="67" t="s">
        <v>104</v>
      </c>
      <c r="L167" s="70"/>
      <c r="M167" s="70"/>
      <c r="N167" s="70"/>
      <c r="O167" s="70"/>
      <c r="P167" s="70"/>
    </row>
    <row r="168" spans="2:16" ht="67.5" customHeight="1">
      <c r="B168" s="67" t="s">
        <v>233</v>
      </c>
      <c r="C168" s="68" t="s">
        <v>111</v>
      </c>
      <c r="D168" s="68" t="s">
        <v>30</v>
      </c>
      <c r="E168" s="68" t="s">
        <v>234</v>
      </c>
      <c r="F168" s="68" t="s">
        <v>13</v>
      </c>
      <c r="G168" s="67" t="s">
        <v>100</v>
      </c>
      <c r="H168" s="69">
        <f>H169</f>
        <v>1715.3</v>
      </c>
      <c r="I168" s="69">
        <f>I169</f>
        <v>1715.3</v>
      </c>
      <c r="J168" s="69">
        <f>J169</f>
        <v>1715.3</v>
      </c>
      <c r="K168" s="67"/>
      <c r="L168" s="70"/>
      <c r="M168" s="70"/>
      <c r="N168" s="70"/>
      <c r="O168" s="70"/>
      <c r="P168" s="70"/>
    </row>
    <row r="169" spans="2:16" ht="30" customHeight="1">
      <c r="B169" s="67" t="s">
        <v>21</v>
      </c>
      <c r="C169" s="68" t="s">
        <v>111</v>
      </c>
      <c r="D169" s="68" t="s">
        <v>30</v>
      </c>
      <c r="E169" s="68" t="s">
        <v>205</v>
      </c>
      <c r="F169" s="85" t="s">
        <v>22</v>
      </c>
      <c r="G169" s="67" t="s">
        <v>104</v>
      </c>
      <c r="H169" s="69">
        <v>1715.3</v>
      </c>
      <c r="I169" s="69">
        <v>1715.3</v>
      </c>
      <c r="J169" s="69">
        <v>1715.3</v>
      </c>
      <c r="K169" s="67"/>
      <c r="L169" s="70"/>
      <c r="M169" s="70"/>
      <c r="N169" s="70"/>
      <c r="O169" s="70"/>
      <c r="P169" s="70"/>
    </row>
    <row r="170" spans="2:16" ht="30" customHeight="1">
      <c r="B170" s="62" t="s">
        <v>119</v>
      </c>
      <c r="C170" s="63" t="s">
        <v>98</v>
      </c>
      <c r="D170" s="63" t="s">
        <v>16</v>
      </c>
      <c r="E170" s="63" t="s">
        <v>13</v>
      </c>
      <c r="F170" s="63" t="s">
        <v>13</v>
      </c>
      <c r="G170" s="62" t="s">
        <v>119</v>
      </c>
      <c r="H170" s="64">
        <f>SUM(H174+H191+H177+H194+H202)</f>
        <v>93538.4</v>
      </c>
      <c r="I170" s="64">
        <f>SUM(I174+I191+I177+I194+I202)</f>
        <v>67620.3</v>
      </c>
      <c r="J170" s="64">
        <f>SUM(J174+J191+J177+J194+J202)</f>
        <v>70306.2</v>
      </c>
      <c r="K170" s="62" t="s">
        <v>119</v>
      </c>
      <c r="L170" s="66"/>
      <c r="M170" s="66"/>
      <c r="N170" s="66"/>
      <c r="O170" s="66"/>
      <c r="P170" s="66"/>
    </row>
    <row r="171" spans="2:16" ht="30" customHeight="1" hidden="1">
      <c r="B171" s="67" t="s">
        <v>120</v>
      </c>
      <c r="C171" s="68" t="s">
        <v>98</v>
      </c>
      <c r="D171" s="68" t="s">
        <v>15</v>
      </c>
      <c r="E171" s="68" t="s">
        <v>13</v>
      </c>
      <c r="F171" s="68" t="s">
        <v>13</v>
      </c>
      <c r="G171" s="67" t="s">
        <v>120</v>
      </c>
      <c r="H171" s="69">
        <v>0</v>
      </c>
      <c r="I171" s="69">
        <v>0</v>
      </c>
      <c r="J171" s="69">
        <v>0</v>
      </c>
      <c r="K171" s="67" t="s">
        <v>120</v>
      </c>
      <c r="L171" s="70"/>
      <c r="M171" s="70"/>
      <c r="N171" s="70"/>
      <c r="O171" s="70"/>
      <c r="P171" s="70"/>
    </row>
    <row r="172" spans="2:16" ht="30" customHeight="1" hidden="1">
      <c r="B172" s="67" t="s">
        <v>53</v>
      </c>
      <c r="C172" s="68" t="s">
        <v>98</v>
      </c>
      <c r="D172" s="68" t="s">
        <v>15</v>
      </c>
      <c r="E172" s="68" t="s">
        <v>121</v>
      </c>
      <c r="F172" s="68" t="s">
        <v>13</v>
      </c>
      <c r="G172" s="67" t="s">
        <v>53</v>
      </c>
      <c r="H172" s="69">
        <v>0</v>
      </c>
      <c r="I172" s="69">
        <v>0</v>
      </c>
      <c r="J172" s="69">
        <v>0</v>
      </c>
      <c r="K172" s="67" t="s">
        <v>53</v>
      </c>
      <c r="L172" s="70"/>
      <c r="M172" s="70"/>
      <c r="N172" s="70"/>
      <c r="O172" s="70"/>
      <c r="P172" s="70"/>
    </row>
    <row r="173" spans="2:16" ht="30" customHeight="1" hidden="1">
      <c r="B173" s="67" t="s">
        <v>55</v>
      </c>
      <c r="C173" s="68" t="s">
        <v>98</v>
      </c>
      <c r="D173" s="68" t="s">
        <v>15</v>
      </c>
      <c r="E173" s="68" t="s">
        <v>121</v>
      </c>
      <c r="F173" s="68" t="s">
        <v>56</v>
      </c>
      <c r="G173" s="67" t="s">
        <v>55</v>
      </c>
      <c r="H173" s="69">
        <v>0</v>
      </c>
      <c r="I173" s="69">
        <v>0</v>
      </c>
      <c r="J173" s="69">
        <v>0</v>
      </c>
      <c r="K173" s="67" t="s">
        <v>55</v>
      </c>
      <c r="L173" s="70"/>
      <c r="M173" s="70"/>
      <c r="N173" s="70"/>
      <c r="O173" s="70"/>
      <c r="P173" s="70"/>
    </row>
    <row r="174" spans="2:16" s="91" customFormat="1" ht="30" customHeight="1">
      <c r="B174" s="34" t="s">
        <v>120</v>
      </c>
      <c r="C174" s="35" t="s">
        <v>98</v>
      </c>
      <c r="D174" s="35" t="s">
        <v>15</v>
      </c>
      <c r="E174" s="63"/>
      <c r="F174" s="63"/>
      <c r="G174" s="62"/>
      <c r="H174" s="64">
        <f aca="true" t="shared" si="1" ref="H174:J175">H175</f>
        <v>27683.7</v>
      </c>
      <c r="I174" s="64">
        <f t="shared" si="1"/>
        <v>19777.7</v>
      </c>
      <c r="J174" s="64">
        <f t="shared" si="1"/>
        <v>24777.7</v>
      </c>
      <c r="K174" s="62"/>
      <c r="L174" s="66"/>
      <c r="M174" s="66"/>
      <c r="N174" s="66"/>
      <c r="O174" s="66"/>
      <c r="P174" s="66"/>
    </row>
    <row r="175" spans="2:16" ht="51.75" customHeight="1">
      <c r="B175" s="89" t="s">
        <v>253</v>
      </c>
      <c r="C175" s="25" t="s">
        <v>98</v>
      </c>
      <c r="D175" s="25" t="s">
        <v>15</v>
      </c>
      <c r="E175" s="25" t="s">
        <v>252</v>
      </c>
      <c r="F175" s="25"/>
      <c r="G175" s="67"/>
      <c r="H175" s="69">
        <f t="shared" si="1"/>
        <v>27683.7</v>
      </c>
      <c r="I175" s="69">
        <f t="shared" si="1"/>
        <v>19777.7</v>
      </c>
      <c r="J175" s="69">
        <f t="shared" si="1"/>
        <v>24777.7</v>
      </c>
      <c r="K175" s="67"/>
      <c r="L175" s="70"/>
      <c r="M175" s="70"/>
      <c r="N175" s="70"/>
      <c r="O175" s="70"/>
      <c r="P175" s="70"/>
    </row>
    <row r="176" spans="2:16" ht="30" customHeight="1">
      <c r="B176" s="24" t="s">
        <v>55</v>
      </c>
      <c r="C176" s="25" t="s">
        <v>98</v>
      </c>
      <c r="D176" s="25" t="s">
        <v>15</v>
      </c>
      <c r="E176" s="25" t="s">
        <v>252</v>
      </c>
      <c r="F176" s="25" t="s">
        <v>56</v>
      </c>
      <c r="G176" s="67"/>
      <c r="H176" s="22">
        <v>27683.7</v>
      </c>
      <c r="I176" s="22">
        <v>19777.7</v>
      </c>
      <c r="J176" s="22">
        <v>24777.7</v>
      </c>
      <c r="K176" s="67"/>
      <c r="L176" s="70"/>
      <c r="M176" s="70"/>
      <c r="N176" s="70"/>
      <c r="O176" s="70"/>
      <c r="P176" s="70"/>
    </row>
    <row r="177" spans="2:16" ht="30" customHeight="1">
      <c r="B177" s="67" t="s">
        <v>122</v>
      </c>
      <c r="C177" s="63" t="s">
        <v>98</v>
      </c>
      <c r="D177" s="63" t="s">
        <v>18</v>
      </c>
      <c r="E177" s="63" t="s">
        <v>13</v>
      </c>
      <c r="F177" s="63" t="s">
        <v>13</v>
      </c>
      <c r="G177" s="62" t="s">
        <v>122</v>
      </c>
      <c r="H177" s="64">
        <f>SUM(H179+H185+H190)</f>
        <v>36543.4</v>
      </c>
      <c r="I177" s="64">
        <f>SUM(I179+I185+I190)</f>
        <v>28670.399999999998</v>
      </c>
      <c r="J177" s="64">
        <f>SUM(J179+J185+J190)</f>
        <v>32676.9</v>
      </c>
      <c r="K177" s="67" t="s">
        <v>122</v>
      </c>
      <c r="L177" s="70"/>
      <c r="M177" s="70"/>
      <c r="N177" s="70"/>
      <c r="O177" s="70"/>
      <c r="P177" s="70"/>
    </row>
    <row r="178" spans="2:16" ht="30" customHeight="1">
      <c r="B178" s="67" t="s">
        <v>53</v>
      </c>
      <c r="C178" s="68" t="s">
        <v>98</v>
      </c>
      <c r="D178" s="68" t="s">
        <v>18</v>
      </c>
      <c r="E178" s="68" t="s">
        <v>121</v>
      </c>
      <c r="F178" s="68" t="s">
        <v>13</v>
      </c>
      <c r="G178" s="67" t="s">
        <v>53</v>
      </c>
      <c r="H178" s="69">
        <v>191.4</v>
      </c>
      <c r="I178" s="69">
        <v>150.3</v>
      </c>
      <c r="J178" s="69">
        <v>167.2</v>
      </c>
      <c r="K178" s="67" t="s">
        <v>53</v>
      </c>
      <c r="L178" s="70"/>
      <c r="M178" s="70"/>
      <c r="N178" s="70"/>
      <c r="O178" s="70"/>
      <c r="P178" s="70"/>
    </row>
    <row r="179" spans="2:16" ht="38.25" customHeight="1">
      <c r="B179" s="67" t="s">
        <v>55</v>
      </c>
      <c r="C179" s="68" t="s">
        <v>98</v>
      </c>
      <c r="D179" s="68" t="s">
        <v>18</v>
      </c>
      <c r="E179" s="68" t="s">
        <v>121</v>
      </c>
      <c r="F179" s="68" t="s">
        <v>56</v>
      </c>
      <c r="G179" s="67" t="s">
        <v>55</v>
      </c>
      <c r="H179" s="69">
        <v>191.4</v>
      </c>
      <c r="I179" s="69">
        <v>150.3</v>
      </c>
      <c r="J179" s="69">
        <v>167.2</v>
      </c>
      <c r="K179" s="67" t="s">
        <v>55</v>
      </c>
      <c r="L179" s="70"/>
      <c r="M179" s="70"/>
      <c r="N179" s="70"/>
      <c r="O179" s="70"/>
      <c r="P179" s="70"/>
    </row>
    <row r="180" spans="2:16" ht="30" customHeight="1" hidden="1">
      <c r="B180" s="67" t="s">
        <v>53</v>
      </c>
      <c r="C180" s="68" t="s">
        <v>98</v>
      </c>
      <c r="D180" s="68" t="s">
        <v>18</v>
      </c>
      <c r="E180" s="68" t="s">
        <v>123</v>
      </c>
      <c r="F180" s="68" t="s">
        <v>13</v>
      </c>
      <c r="G180" s="67" t="s">
        <v>53</v>
      </c>
      <c r="H180" s="69">
        <v>0</v>
      </c>
      <c r="I180" s="69">
        <v>0</v>
      </c>
      <c r="J180" s="69">
        <v>0</v>
      </c>
      <c r="K180" s="67" t="s">
        <v>53</v>
      </c>
      <c r="L180" s="70"/>
      <c r="M180" s="70"/>
      <c r="N180" s="70"/>
      <c r="O180" s="70"/>
      <c r="P180" s="70"/>
    </row>
    <row r="181" spans="2:16" ht="30" customHeight="1" hidden="1">
      <c r="B181" s="67" t="s">
        <v>55</v>
      </c>
      <c r="C181" s="68" t="s">
        <v>98</v>
      </c>
      <c r="D181" s="68" t="s">
        <v>18</v>
      </c>
      <c r="E181" s="68" t="s">
        <v>123</v>
      </c>
      <c r="F181" s="68" t="s">
        <v>56</v>
      </c>
      <c r="G181" s="67" t="s">
        <v>55</v>
      </c>
      <c r="H181" s="69">
        <v>0</v>
      </c>
      <c r="I181" s="69">
        <v>0</v>
      </c>
      <c r="J181" s="69">
        <v>0</v>
      </c>
      <c r="K181" s="67" t="s">
        <v>55</v>
      </c>
      <c r="L181" s="70"/>
      <c r="M181" s="70"/>
      <c r="N181" s="70"/>
      <c r="O181" s="70"/>
      <c r="P181" s="70"/>
    </row>
    <row r="182" spans="2:16" ht="30" customHeight="1" hidden="1">
      <c r="B182" s="67" t="s">
        <v>53</v>
      </c>
      <c r="C182" s="68" t="s">
        <v>98</v>
      </c>
      <c r="D182" s="68" t="s">
        <v>18</v>
      </c>
      <c r="E182" s="68" t="s">
        <v>124</v>
      </c>
      <c r="F182" s="68" t="s">
        <v>13</v>
      </c>
      <c r="G182" s="67" t="s">
        <v>53</v>
      </c>
      <c r="H182" s="69">
        <v>0</v>
      </c>
      <c r="I182" s="69">
        <v>0</v>
      </c>
      <c r="J182" s="69">
        <v>0</v>
      </c>
      <c r="K182" s="67" t="s">
        <v>53</v>
      </c>
      <c r="L182" s="70"/>
      <c r="M182" s="70"/>
      <c r="N182" s="70"/>
      <c r="O182" s="70"/>
      <c r="P182" s="70"/>
    </row>
    <row r="183" spans="2:16" ht="30" customHeight="1" hidden="1">
      <c r="B183" s="67" t="s">
        <v>55</v>
      </c>
      <c r="C183" s="68" t="s">
        <v>98</v>
      </c>
      <c r="D183" s="68" t="s">
        <v>18</v>
      </c>
      <c r="E183" s="68" t="s">
        <v>124</v>
      </c>
      <c r="F183" s="68" t="s">
        <v>56</v>
      </c>
      <c r="G183" s="67" t="s">
        <v>55</v>
      </c>
      <c r="H183" s="69">
        <v>0</v>
      </c>
      <c r="I183" s="69">
        <v>0</v>
      </c>
      <c r="J183" s="69">
        <v>0</v>
      </c>
      <c r="K183" s="67" t="s">
        <v>55</v>
      </c>
      <c r="L183" s="70"/>
      <c r="M183" s="70"/>
      <c r="N183" s="70"/>
      <c r="O183" s="70"/>
      <c r="P183" s="70"/>
    </row>
    <row r="184" spans="2:16" ht="68.25" customHeight="1">
      <c r="B184" s="67" t="s">
        <v>125</v>
      </c>
      <c r="C184" s="68" t="s">
        <v>98</v>
      </c>
      <c r="D184" s="68" t="s">
        <v>18</v>
      </c>
      <c r="E184" s="68" t="s">
        <v>126</v>
      </c>
      <c r="F184" s="68" t="s">
        <v>13</v>
      </c>
      <c r="G184" s="67" t="s">
        <v>125</v>
      </c>
      <c r="H184" s="69">
        <v>854.5</v>
      </c>
      <c r="I184" s="69">
        <v>0</v>
      </c>
      <c r="J184" s="69">
        <v>0</v>
      </c>
      <c r="K184" s="67" t="s">
        <v>125</v>
      </c>
      <c r="L184" s="70"/>
      <c r="M184" s="70"/>
      <c r="N184" s="70"/>
      <c r="O184" s="70"/>
      <c r="P184" s="70"/>
    </row>
    <row r="185" spans="2:16" ht="32.25" customHeight="1">
      <c r="B185" s="67" t="s">
        <v>55</v>
      </c>
      <c r="C185" s="68" t="s">
        <v>98</v>
      </c>
      <c r="D185" s="68" t="s">
        <v>18</v>
      </c>
      <c r="E185" s="68" t="s">
        <v>126</v>
      </c>
      <c r="F185" s="68" t="s">
        <v>56</v>
      </c>
      <c r="G185" s="67" t="s">
        <v>55</v>
      </c>
      <c r="H185" s="69">
        <v>854.5</v>
      </c>
      <c r="I185" s="69">
        <v>0</v>
      </c>
      <c r="J185" s="69">
        <v>0</v>
      </c>
      <c r="K185" s="67" t="s">
        <v>55</v>
      </c>
      <c r="L185" s="70"/>
      <c r="M185" s="70"/>
      <c r="N185" s="70"/>
      <c r="O185" s="70"/>
      <c r="P185" s="70"/>
    </row>
    <row r="186" spans="2:16" ht="30" customHeight="1" hidden="1">
      <c r="B186" s="67" t="s">
        <v>127</v>
      </c>
      <c r="C186" s="68" t="s">
        <v>98</v>
      </c>
      <c r="D186" s="68" t="s">
        <v>24</v>
      </c>
      <c r="E186" s="68" t="s">
        <v>13</v>
      </c>
      <c r="F186" s="68" t="s">
        <v>13</v>
      </c>
      <c r="G186" s="67" t="s">
        <v>127</v>
      </c>
      <c r="H186" s="69">
        <v>0</v>
      </c>
      <c r="I186" s="69">
        <v>0</v>
      </c>
      <c r="J186" s="69">
        <v>0</v>
      </c>
      <c r="K186" s="67" t="s">
        <v>127</v>
      </c>
      <c r="L186" s="70"/>
      <c r="M186" s="70"/>
      <c r="N186" s="70"/>
      <c r="O186" s="70"/>
      <c r="P186" s="70"/>
    </row>
    <row r="187" spans="2:16" ht="30" customHeight="1" hidden="1">
      <c r="B187" s="67" t="s">
        <v>53</v>
      </c>
      <c r="C187" s="68" t="s">
        <v>98</v>
      </c>
      <c r="D187" s="68" t="s">
        <v>24</v>
      </c>
      <c r="E187" s="68" t="s">
        <v>121</v>
      </c>
      <c r="F187" s="68" t="s">
        <v>13</v>
      </c>
      <c r="G187" s="67" t="s">
        <v>53</v>
      </c>
      <c r="H187" s="69">
        <v>0</v>
      </c>
      <c r="I187" s="69">
        <v>0</v>
      </c>
      <c r="J187" s="69">
        <v>0</v>
      </c>
      <c r="K187" s="67" t="s">
        <v>53</v>
      </c>
      <c r="L187" s="70"/>
      <c r="M187" s="70"/>
      <c r="N187" s="70"/>
      <c r="O187" s="70"/>
      <c r="P187" s="70"/>
    </row>
    <row r="188" spans="2:16" ht="30" customHeight="1" hidden="1">
      <c r="B188" s="67" t="s">
        <v>55</v>
      </c>
      <c r="C188" s="68" t="s">
        <v>98</v>
      </c>
      <c r="D188" s="68" t="s">
        <v>24</v>
      </c>
      <c r="E188" s="68" t="s">
        <v>121</v>
      </c>
      <c r="F188" s="68" t="s">
        <v>56</v>
      </c>
      <c r="G188" s="67" t="s">
        <v>55</v>
      </c>
      <c r="H188" s="69">
        <v>0</v>
      </c>
      <c r="I188" s="69">
        <v>0</v>
      </c>
      <c r="J188" s="69">
        <v>0</v>
      </c>
      <c r="K188" s="67" t="s">
        <v>55</v>
      </c>
      <c r="L188" s="70"/>
      <c r="M188" s="70"/>
      <c r="N188" s="70"/>
      <c r="O188" s="70"/>
      <c r="P188" s="70"/>
    </row>
    <row r="189" spans="2:16" ht="53.25" customHeight="1">
      <c r="B189" s="89" t="s">
        <v>253</v>
      </c>
      <c r="C189" s="25" t="s">
        <v>98</v>
      </c>
      <c r="D189" s="25" t="s">
        <v>18</v>
      </c>
      <c r="E189" s="25" t="s">
        <v>252</v>
      </c>
      <c r="F189" s="25"/>
      <c r="G189" s="67"/>
      <c r="H189" s="69">
        <f>H190</f>
        <v>35497.5</v>
      </c>
      <c r="I189" s="69">
        <f>I190</f>
        <v>28520.1</v>
      </c>
      <c r="J189" s="69">
        <f>J190</f>
        <v>32509.7</v>
      </c>
      <c r="K189" s="67"/>
      <c r="L189" s="70"/>
      <c r="M189" s="70"/>
      <c r="N189" s="70"/>
      <c r="O189" s="70"/>
      <c r="P189" s="70"/>
    </row>
    <row r="190" spans="2:16" ht="30" customHeight="1">
      <c r="B190" s="24" t="s">
        <v>55</v>
      </c>
      <c r="C190" s="25" t="s">
        <v>98</v>
      </c>
      <c r="D190" s="25" t="s">
        <v>18</v>
      </c>
      <c r="E190" s="25" t="s">
        <v>252</v>
      </c>
      <c r="F190" s="25" t="s">
        <v>56</v>
      </c>
      <c r="G190" s="67"/>
      <c r="H190" s="22">
        <v>35497.5</v>
      </c>
      <c r="I190" s="22">
        <v>28520.1</v>
      </c>
      <c r="J190" s="22">
        <v>32509.7</v>
      </c>
      <c r="K190" s="67"/>
      <c r="L190" s="70"/>
      <c r="M190" s="70"/>
      <c r="N190" s="70"/>
      <c r="O190" s="70"/>
      <c r="P190" s="70"/>
    </row>
    <row r="191" spans="2:16" s="91" customFormat="1" ht="30" customHeight="1">
      <c r="B191" s="34" t="s">
        <v>127</v>
      </c>
      <c r="C191" s="35" t="s">
        <v>98</v>
      </c>
      <c r="D191" s="35" t="s">
        <v>24</v>
      </c>
      <c r="E191" s="63"/>
      <c r="F191" s="63"/>
      <c r="G191" s="62"/>
      <c r="H191" s="64">
        <f aca="true" t="shared" si="2" ref="H191:J192">H192</f>
        <v>380.7</v>
      </c>
      <c r="I191" s="64">
        <f t="shared" si="2"/>
        <v>314.7</v>
      </c>
      <c r="J191" s="64">
        <f t="shared" si="2"/>
        <v>314.7</v>
      </c>
      <c r="K191" s="62"/>
      <c r="L191" s="66"/>
      <c r="M191" s="66"/>
      <c r="N191" s="66"/>
      <c r="O191" s="66"/>
      <c r="P191" s="66"/>
    </row>
    <row r="192" spans="2:16" ht="53.25" customHeight="1">
      <c r="B192" s="89" t="s">
        <v>253</v>
      </c>
      <c r="C192" s="25" t="s">
        <v>98</v>
      </c>
      <c r="D192" s="25" t="s">
        <v>24</v>
      </c>
      <c r="E192" s="25" t="s">
        <v>252</v>
      </c>
      <c r="F192" s="25"/>
      <c r="G192" s="67"/>
      <c r="H192" s="69">
        <f t="shared" si="2"/>
        <v>380.7</v>
      </c>
      <c r="I192" s="69">
        <f t="shared" si="2"/>
        <v>314.7</v>
      </c>
      <c r="J192" s="69">
        <f t="shared" si="2"/>
        <v>314.7</v>
      </c>
      <c r="K192" s="67"/>
      <c r="L192" s="70"/>
      <c r="M192" s="70"/>
      <c r="N192" s="70"/>
      <c r="O192" s="70"/>
      <c r="P192" s="70"/>
    </row>
    <row r="193" spans="2:16" ht="30" customHeight="1">
      <c r="B193" s="24" t="s">
        <v>55</v>
      </c>
      <c r="C193" s="25" t="s">
        <v>98</v>
      </c>
      <c r="D193" s="25" t="s">
        <v>24</v>
      </c>
      <c r="E193" s="25" t="s">
        <v>252</v>
      </c>
      <c r="F193" s="25" t="s">
        <v>56</v>
      </c>
      <c r="G193" s="67"/>
      <c r="H193" s="22">
        <v>380.7</v>
      </c>
      <c r="I193" s="22">
        <v>314.7</v>
      </c>
      <c r="J193" s="22">
        <v>314.7</v>
      </c>
      <c r="K193" s="67"/>
      <c r="L193" s="70"/>
      <c r="M193" s="70"/>
      <c r="N193" s="70"/>
      <c r="O193" s="70"/>
      <c r="P193" s="70"/>
    </row>
    <row r="194" spans="2:16" s="91" customFormat="1" ht="30" customHeight="1">
      <c r="B194" s="62" t="s">
        <v>128</v>
      </c>
      <c r="C194" s="63" t="s">
        <v>98</v>
      </c>
      <c r="D194" s="63" t="s">
        <v>30</v>
      </c>
      <c r="E194" s="63" t="s">
        <v>13</v>
      </c>
      <c r="F194" s="63" t="s">
        <v>13</v>
      </c>
      <c r="G194" s="62" t="s">
        <v>128</v>
      </c>
      <c r="H194" s="64">
        <f>H198+H200</f>
        <v>15008.4</v>
      </c>
      <c r="I194" s="64">
        <f>I198+I200</f>
        <v>12146.9</v>
      </c>
      <c r="J194" s="64">
        <f>J198+J200</f>
        <v>12146.9</v>
      </c>
      <c r="K194" s="62" t="s">
        <v>128</v>
      </c>
      <c r="L194" s="66"/>
      <c r="M194" s="66"/>
      <c r="N194" s="66"/>
      <c r="O194" s="66"/>
      <c r="P194" s="66"/>
    </row>
    <row r="195" spans="2:16" ht="30" customHeight="1" hidden="1">
      <c r="B195" s="67" t="s">
        <v>53</v>
      </c>
      <c r="C195" s="68" t="s">
        <v>98</v>
      </c>
      <c r="D195" s="68" t="s">
        <v>30</v>
      </c>
      <c r="E195" s="68" t="s">
        <v>121</v>
      </c>
      <c r="F195" s="68" t="s">
        <v>13</v>
      </c>
      <c r="G195" s="67" t="s">
        <v>53</v>
      </c>
      <c r="H195" s="69">
        <v>0</v>
      </c>
      <c r="I195" s="69">
        <v>0</v>
      </c>
      <c r="J195" s="69">
        <v>0</v>
      </c>
      <c r="K195" s="67" t="s">
        <v>53</v>
      </c>
      <c r="L195" s="70"/>
      <c r="M195" s="70"/>
      <c r="N195" s="70"/>
      <c r="O195" s="70"/>
      <c r="P195" s="70"/>
    </row>
    <row r="196" spans="2:16" ht="30" customHeight="1" hidden="1">
      <c r="B196" s="67" t="s">
        <v>55</v>
      </c>
      <c r="C196" s="68" t="s">
        <v>98</v>
      </c>
      <c r="D196" s="68" t="s">
        <v>30</v>
      </c>
      <c r="E196" s="68" t="s">
        <v>121</v>
      </c>
      <c r="F196" s="68" t="s">
        <v>56</v>
      </c>
      <c r="G196" s="67" t="s">
        <v>55</v>
      </c>
      <c r="H196" s="69">
        <v>0</v>
      </c>
      <c r="I196" s="69">
        <v>0</v>
      </c>
      <c r="J196" s="69">
        <v>0</v>
      </c>
      <c r="K196" s="67" t="s">
        <v>55</v>
      </c>
      <c r="L196" s="70"/>
      <c r="M196" s="70"/>
      <c r="N196" s="70"/>
      <c r="O196" s="70"/>
      <c r="P196" s="70"/>
    </row>
    <row r="197" spans="2:16" ht="30" customHeight="1" hidden="1">
      <c r="B197" s="67"/>
      <c r="C197" s="68" t="s">
        <v>98</v>
      </c>
      <c r="D197" s="68" t="s">
        <v>30</v>
      </c>
      <c r="E197" s="68"/>
      <c r="F197" s="68"/>
      <c r="G197" s="67"/>
      <c r="H197" s="69"/>
      <c r="I197" s="69"/>
      <c r="J197" s="69"/>
      <c r="K197" s="67"/>
      <c r="L197" s="70"/>
      <c r="M197" s="70"/>
      <c r="N197" s="70"/>
      <c r="O197" s="70"/>
      <c r="P197" s="70"/>
    </row>
    <row r="198" spans="2:16" s="92" customFormat="1" ht="63.75" customHeight="1">
      <c r="B198" s="67" t="s">
        <v>125</v>
      </c>
      <c r="C198" s="68" t="s">
        <v>98</v>
      </c>
      <c r="D198" s="68" t="s">
        <v>30</v>
      </c>
      <c r="E198" s="68" t="s">
        <v>126</v>
      </c>
      <c r="F198" s="68" t="s">
        <v>13</v>
      </c>
      <c r="G198" s="67" t="s">
        <v>125</v>
      </c>
      <c r="H198" s="69">
        <v>1426.5</v>
      </c>
      <c r="I198" s="69">
        <v>0</v>
      </c>
      <c r="J198" s="69">
        <v>0</v>
      </c>
      <c r="K198" s="67" t="s">
        <v>125</v>
      </c>
      <c r="L198" s="70"/>
      <c r="M198" s="70"/>
      <c r="N198" s="70"/>
      <c r="O198" s="70"/>
      <c r="P198" s="70"/>
    </row>
    <row r="199" spans="2:13" ht="30" customHeight="1">
      <c r="B199" s="67" t="s">
        <v>55</v>
      </c>
      <c r="C199" s="68" t="s">
        <v>98</v>
      </c>
      <c r="D199" s="68" t="s">
        <v>30</v>
      </c>
      <c r="E199" s="68" t="s">
        <v>126</v>
      </c>
      <c r="F199" s="68" t="s">
        <v>56</v>
      </c>
      <c r="G199" s="67" t="s">
        <v>55</v>
      </c>
      <c r="H199" s="69">
        <v>1426.5</v>
      </c>
      <c r="I199" s="69">
        <v>0</v>
      </c>
      <c r="J199" s="69">
        <v>0</v>
      </c>
      <c r="K199" s="67" t="s">
        <v>55</v>
      </c>
      <c r="L199" s="70"/>
      <c r="M199" s="70"/>
    </row>
    <row r="200" spans="2:16" ht="51" customHeight="1">
      <c r="B200" s="89" t="s">
        <v>253</v>
      </c>
      <c r="C200" s="68" t="s">
        <v>98</v>
      </c>
      <c r="D200" s="68" t="s">
        <v>30</v>
      </c>
      <c r="E200" s="25" t="s">
        <v>252</v>
      </c>
      <c r="F200" s="25"/>
      <c r="G200" s="67"/>
      <c r="H200" s="69">
        <f>H201</f>
        <v>13581.9</v>
      </c>
      <c r="I200" s="69">
        <f>I201</f>
        <v>12146.9</v>
      </c>
      <c r="J200" s="69">
        <f>J201</f>
        <v>12146.9</v>
      </c>
      <c r="K200" s="67"/>
      <c r="L200" s="90"/>
      <c r="M200" s="90"/>
      <c r="N200" s="90"/>
      <c r="O200" s="70"/>
      <c r="P200" s="70"/>
    </row>
    <row r="201" spans="2:16" ht="30" customHeight="1">
      <c r="B201" s="24" t="s">
        <v>55</v>
      </c>
      <c r="C201" s="68" t="s">
        <v>98</v>
      </c>
      <c r="D201" s="68" t="s">
        <v>30</v>
      </c>
      <c r="E201" s="25" t="s">
        <v>252</v>
      </c>
      <c r="F201" s="25" t="s">
        <v>56</v>
      </c>
      <c r="G201" s="67"/>
      <c r="H201" s="22">
        <v>13581.9</v>
      </c>
      <c r="I201" s="22">
        <v>12146.9</v>
      </c>
      <c r="J201" s="22">
        <v>12146.9</v>
      </c>
      <c r="K201" s="67"/>
      <c r="L201" s="90"/>
      <c r="M201" s="90"/>
      <c r="N201" s="90"/>
      <c r="O201" s="70"/>
      <c r="P201" s="70"/>
    </row>
    <row r="202" spans="2:16" s="91" customFormat="1" ht="30" customHeight="1">
      <c r="B202" s="62" t="s">
        <v>129</v>
      </c>
      <c r="C202" s="63" t="s">
        <v>98</v>
      </c>
      <c r="D202" s="63" t="s">
        <v>98</v>
      </c>
      <c r="E202" s="63" t="s">
        <v>13</v>
      </c>
      <c r="F202" s="63" t="s">
        <v>13</v>
      </c>
      <c r="G202" s="62" t="s">
        <v>129</v>
      </c>
      <c r="H202" s="64">
        <f>SUM(H205+H208+H210+H212+H214+H216+H219+H221+H223+H225+H227+H229+H231+H233)</f>
        <v>13922.199999999999</v>
      </c>
      <c r="I202" s="64">
        <f>SUM(I205+I208+I210+I212+I214+I216+I219+I221+I223+I225+I227+I229+I231+I233)</f>
        <v>6710.6</v>
      </c>
      <c r="J202" s="64">
        <f>SUM(J205+J208+J210+J212+J214+J216+J219+J221+J223+J225+J227+J229+J231+J233)</f>
        <v>390</v>
      </c>
      <c r="K202" s="62" t="s">
        <v>129</v>
      </c>
      <c r="L202" s="66"/>
      <c r="M202" s="66"/>
      <c r="N202" s="66"/>
      <c r="O202" s="66"/>
      <c r="P202" s="66"/>
    </row>
    <row r="203" spans="2:16" ht="30" customHeight="1" hidden="1">
      <c r="B203" s="67" t="s">
        <v>53</v>
      </c>
      <c r="C203" s="68" t="s">
        <v>98</v>
      </c>
      <c r="D203" s="68" t="s">
        <v>98</v>
      </c>
      <c r="E203" s="68" t="s">
        <v>99</v>
      </c>
      <c r="F203" s="68" t="s">
        <v>13</v>
      </c>
      <c r="G203" s="67" t="s">
        <v>53</v>
      </c>
      <c r="H203" s="69">
        <v>0</v>
      </c>
      <c r="I203" s="69">
        <v>0</v>
      </c>
      <c r="J203" s="69">
        <v>0</v>
      </c>
      <c r="K203" s="67" t="s">
        <v>53</v>
      </c>
      <c r="L203" s="70"/>
      <c r="M203" s="70"/>
      <c r="N203" s="70"/>
      <c r="O203" s="70"/>
      <c r="P203" s="70"/>
    </row>
    <row r="204" spans="2:16" ht="30" customHeight="1" hidden="1">
      <c r="B204" s="67" t="s">
        <v>55</v>
      </c>
      <c r="C204" s="68" t="s">
        <v>98</v>
      </c>
      <c r="D204" s="68" t="s">
        <v>98</v>
      </c>
      <c r="E204" s="68" t="s">
        <v>99</v>
      </c>
      <c r="F204" s="68" t="s">
        <v>56</v>
      </c>
      <c r="G204" s="67" t="s">
        <v>55</v>
      </c>
      <c r="H204" s="69">
        <v>0</v>
      </c>
      <c r="I204" s="69">
        <v>0</v>
      </c>
      <c r="J204" s="69">
        <v>0</v>
      </c>
      <c r="K204" s="67" t="s">
        <v>55</v>
      </c>
      <c r="L204" s="70"/>
      <c r="M204" s="70"/>
      <c r="N204" s="70"/>
      <c r="O204" s="70"/>
      <c r="P204" s="70"/>
    </row>
    <row r="205" spans="2:16" ht="30" customHeight="1">
      <c r="B205" s="67" t="s">
        <v>130</v>
      </c>
      <c r="C205" s="68" t="s">
        <v>98</v>
      </c>
      <c r="D205" s="68" t="s">
        <v>98</v>
      </c>
      <c r="E205" s="68" t="s">
        <v>131</v>
      </c>
      <c r="F205" s="68" t="s">
        <v>13</v>
      </c>
      <c r="G205" s="67" t="s">
        <v>130</v>
      </c>
      <c r="H205" s="69">
        <v>724.2</v>
      </c>
      <c r="I205" s="69">
        <v>862</v>
      </c>
      <c r="J205" s="69">
        <v>0</v>
      </c>
      <c r="K205" s="67" t="s">
        <v>130</v>
      </c>
      <c r="L205" s="70"/>
      <c r="M205" s="70"/>
      <c r="N205" s="70"/>
      <c r="O205" s="70"/>
      <c r="P205" s="70"/>
    </row>
    <row r="206" spans="2:16" ht="30" customHeight="1">
      <c r="B206" s="67" t="s">
        <v>132</v>
      </c>
      <c r="C206" s="68" t="s">
        <v>98</v>
      </c>
      <c r="D206" s="68" t="s">
        <v>98</v>
      </c>
      <c r="E206" s="68" t="s">
        <v>131</v>
      </c>
      <c r="F206" s="68" t="s">
        <v>133</v>
      </c>
      <c r="G206" s="67" t="s">
        <v>132</v>
      </c>
      <c r="H206" s="69">
        <v>724.2</v>
      </c>
      <c r="I206" s="69">
        <v>862</v>
      </c>
      <c r="J206" s="69">
        <v>0</v>
      </c>
      <c r="K206" s="67" t="s">
        <v>132</v>
      </c>
      <c r="L206" s="70"/>
      <c r="M206" s="70"/>
      <c r="N206" s="70"/>
      <c r="O206" s="70"/>
      <c r="P206" s="70"/>
    </row>
    <row r="207" spans="2:16" ht="30" customHeight="1">
      <c r="B207" s="67" t="s">
        <v>134</v>
      </c>
      <c r="C207" s="68" t="s">
        <v>98</v>
      </c>
      <c r="D207" s="68" t="s">
        <v>98</v>
      </c>
      <c r="E207" s="68" t="s">
        <v>135</v>
      </c>
      <c r="F207" s="68" t="s">
        <v>13</v>
      </c>
      <c r="G207" s="67" t="s">
        <v>134</v>
      </c>
      <c r="H207" s="69">
        <v>212.1</v>
      </c>
      <c r="I207" s="69">
        <v>228</v>
      </c>
      <c r="J207" s="69">
        <v>0</v>
      </c>
      <c r="K207" s="67" t="s">
        <v>134</v>
      </c>
      <c r="L207" s="70"/>
      <c r="M207" s="70"/>
      <c r="N207" s="70"/>
      <c r="O207" s="70"/>
      <c r="P207" s="70"/>
    </row>
    <row r="208" spans="2:16" ht="30" customHeight="1">
      <c r="B208" s="67" t="s">
        <v>132</v>
      </c>
      <c r="C208" s="68" t="s">
        <v>98</v>
      </c>
      <c r="D208" s="68" t="s">
        <v>98</v>
      </c>
      <c r="E208" s="68" t="s">
        <v>135</v>
      </c>
      <c r="F208" s="68" t="s">
        <v>133</v>
      </c>
      <c r="G208" s="67" t="s">
        <v>132</v>
      </c>
      <c r="H208" s="69">
        <v>212.1</v>
      </c>
      <c r="I208" s="69">
        <v>228</v>
      </c>
      <c r="J208" s="69">
        <v>0</v>
      </c>
      <c r="K208" s="67" t="s">
        <v>132</v>
      </c>
      <c r="L208" s="70"/>
      <c r="M208" s="70"/>
      <c r="N208" s="70"/>
      <c r="O208" s="70"/>
      <c r="P208" s="70"/>
    </row>
    <row r="209" spans="2:16" ht="30" customHeight="1">
      <c r="B209" s="67" t="s">
        <v>136</v>
      </c>
      <c r="C209" s="68" t="s">
        <v>98</v>
      </c>
      <c r="D209" s="68" t="s">
        <v>98</v>
      </c>
      <c r="E209" s="68" t="s">
        <v>137</v>
      </c>
      <c r="F209" s="68" t="s">
        <v>13</v>
      </c>
      <c r="G209" s="67" t="s">
        <v>136</v>
      </c>
      <c r="H209" s="69">
        <v>121.7</v>
      </c>
      <c r="I209" s="69">
        <v>130</v>
      </c>
      <c r="J209" s="69">
        <v>0</v>
      </c>
      <c r="K209" s="67" t="s">
        <v>136</v>
      </c>
      <c r="L209" s="70"/>
      <c r="M209" s="70"/>
      <c r="N209" s="70"/>
      <c r="O209" s="70"/>
      <c r="P209" s="70"/>
    </row>
    <row r="210" spans="2:16" ht="30" customHeight="1">
      <c r="B210" s="67" t="s">
        <v>132</v>
      </c>
      <c r="C210" s="68" t="s">
        <v>98</v>
      </c>
      <c r="D210" s="68" t="s">
        <v>98</v>
      </c>
      <c r="E210" s="68" t="s">
        <v>137</v>
      </c>
      <c r="F210" s="68" t="s">
        <v>133</v>
      </c>
      <c r="G210" s="67" t="s">
        <v>132</v>
      </c>
      <c r="H210" s="69">
        <v>121.7</v>
      </c>
      <c r="I210" s="69">
        <v>130</v>
      </c>
      <c r="J210" s="69">
        <v>0</v>
      </c>
      <c r="K210" s="67" t="s">
        <v>132</v>
      </c>
      <c r="L210" s="70"/>
      <c r="M210" s="70"/>
      <c r="N210" s="70"/>
      <c r="O210" s="70"/>
      <c r="P210" s="70"/>
    </row>
    <row r="211" spans="2:16" ht="30" customHeight="1">
      <c r="B211" s="67" t="s">
        <v>138</v>
      </c>
      <c r="C211" s="68" t="s">
        <v>98</v>
      </c>
      <c r="D211" s="68" t="s">
        <v>98</v>
      </c>
      <c r="E211" s="68" t="s">
        <v>139</v>
      </c>
      <c r="F211" s="68" t="s">
        <v>13</v>
      </c>
      <c r="G211" s="67" t="s">
        <v>138</v>
      </c>
      <c r="H211" s="69">
        <v>145.1</v>
      </c>
      <c r="I211" s="69">
        <v>155.9</v>
      </c>
      <c r="J211" s="69">
        <v>0</v>
      </c>
      <c r="K211" s="67" t="s">
        <v>138</v>
      </c>
      <c r="L211" s="70"/>
      <c r="M211" s="70"/>
      <c r="N211" s="70"/>
      <c r="O211" s="70"/>
      <c r="P211" s="70"/>
    </row>
    <row r="212" spans="2:16" ht="30" customHeight="1">
      <c r="B212" s="67" t="s">
        <v>132</v>
      </c>
      <c r="C212" s="68" t="s">
        <v>98</v>
      </c>
      <c r="D212" s="68" t="s">
        <v>98</v>
      </c>
      <c r="E212" s="68" t="s">
        <v>139</v>
      </c>
      <c r="F212" s="68" t="s">
        <v>133</v>
      </c>
      <c r="G212" s="67" t="s">
        <v>132</v>
      </c>
      <c r="H212" s="69">
        <v>145.1</v>
      </c>
      <c r="I212" s="69">
        <v>155.9</v>
      </c>
      <c r="J212" s="69">
        <v>0</v>
      </c>
      <c r="K212" s="67" t="s">
        <v>132</v>
      </c>
      <c r="L212" s="70"/>
      <c r="M212" s="70"/>
      <c r="N212" s="70"/>
      <c r="O212" s="70"/>
      <c r="P212" s="70"/>
    </row>
    <row r="213" spans="2:16" ht="30" customHeight="1">
      <c r="B213" s="67" t="s">
        <v>140</v>
      </c>
      <c r="C213" s="68" t="s">
        <v>98</v>
      </c>
      <c r="D213" s="68" t="s">
        <v>98</v>
      </c>
      <c r="E213" s="68" t="s">
        <v>141</v>
      </c>
      <c r="F213" s="68" t="s">
        <v>13</v>
      </c>
      <c r="G213" s="67" t="s">
        <v>140</v>
      </c>
      <c r="H213" s="69">
        <v>207.5</v>
      </c>
      <c r="I213" s="69">
        <v>223.9</v>
      </c>
      <c r="J213" s="69">
        <v>0</v>
      </c>
      <c r="K213" s="67" t="s">
        <v>140</v>
      </c>
      <c r="L213" s="70"/>
      <c r="M213" s="70"/>
      <c r="N213" s="70"/>
      <c r="O213" s="70"/>
      <c r="P213" s="70"/>
    </row>
    <row r="214" spans="2:16" ht="30" customHeight="1">
      <c r="B214" s="67" t="s">
        <v>132</v>
      </c>
      <c r="C214" s="68" t="s">
        <v>98</v>
      </c>
      <c r="D214" s="68" t="s">
        <v>98</v>
      </c>
      <c r="E214" s="68" t="s">
        <v>141</v>
      </c>
      <c r="F214" s="68" t="s">
        <v>133</v>
      </c>
      <c r="G214" s="67" t="s">
        <v>132</v>
      </c>
      <c r="H214" s="69">
        <v>207.5</v>
      </c>
      <c r="I214" s="69">
        <v>223.9</v>
      </c>
      <c r="J214" s="69">
        <v>0</v>
      </c>
      <c r="K214" s="67" t="s">
        <v>132</v>
      </c>
      <c r="L214" s="70"/>
      <c r="M214" s="70"/>
      <c r="N214" s="70"/>
      <c r="O214" s="70"/>
      <c r="P214" s="70"/>
    </row>
    <row r="215" spans="2:16" ht="30.75" customHeight="1">
      <c r="B215" s="67" t="s">
        <v>142</v>
      </c>
      <c r="C215" s="68" t="s">
        <v>98</v>
      </c>
      <c r="D215" s="68" t="s">
        <v>98</v>
      </c>
      <c r="E215" s="68" t="s">
        <v>143</v>
      </c>
      <c r="F215" s="68" t="s">
        <v>13</v>
      </c>
      <c r="G215" s="67" t="s">
        <v>142</v>
      </c>
      <c r="H215" s="69">
        <v>258.9</v>
      </c>
      <c r="I215" s="69">
        <v>11.5</v>
      </c>
      <c r="J215" s="69">
        <v>0</v>
      </c>
      <c r="K215" s="67" t="s">
        <v>142</v>
      </c>
      <c r="L215" s="70"/>
      <c r="M215" s="70"/>
      <c r="N215" s="70"/>
      <c r="O215" s="70"/>
      <c r="P215" s="70"/>
    </row>
    <row r="216" spans="2:16" ht="30" customHeight="1">
      <c r="B216" s="67" t="s">
        <v>132</v>
      </c>
      <c r="C216" s="68" t="s">
        <v>98</v>
      </c>
      <c r="D216" s="68" t="s">
        <v>98</v>
      </c>
      <c r="E216" s="68" t="s">
        <v>143</v>
      </c>
      <c r="F216" s="68" t="s">
        <v>133</v>
      </c>
      <c r="G216" s="67" t="s">
        <v>132</v>
      </c>
      <c r="H216" s="69">
        <v>258.9</v>
      </c>
      <c r="I216" s="69">
        <v>11.5</v>
      </c>
      <c r="J216" s="69">
        <v>0</v>
      </c>
      <c r="K216" s="67" t="s">
        <v>132</v>
      </c>
      <c r="L216" s="70"/>
      <c r="M216" s="70"/>
      <c r="N216" s="70"/>
      <c r="O216" s="70"/>
      <c r="P216" s="70"/>
    </row>
    <row r="217" spans="2:16" ht="30" customHeight="1">
      <c r="B217" s="67" t="s">
        <v>257</v>
      </c>
      <c r="C217" s="68" t="s">
        <v>98</v>
      </c>
      <c r="D217" s="68" t="s">
        <v>98</v>
      </c>
      <c r="E217" s="68" t="s">
        <v>258</v>
      </c>
      <c r="F217" s="68"/>
      <c r="G217" s="67"/>
      <c r="H217" s="69">
        <f>SUM(H219+H221)</f>
        <v>649.7</v>
      </c>
      <c r="I217" s="69">
        <f>SUM(I219+I221)</f>
        <v>706.5</v>
      </c>
      <c r="J217" s="69">
        <f>SUM(J219+J221)</f>
        <v>0</v>
      </c>
      <c r="K217" s="67"/>
      <c r="L217" s="70"/>
      <c r="M217" s="70"/>
      <c r="N217" s="70"/>
      <c r="O217" s="70"/>
      <c r="P217" s="70"/>
    </row>
    <row r="218" spans="2:16" ht="30" customHeight="1">
      <c r="B218" s="67" t="s">
        <v>144</v>
      </c>
      <c r="C218" s="68" t="s">
        <v>98</v>
      </c>
      <c r="D218" s="68" t="s">
        <v>98</v>
      </c>
      <c r="E218" s="68" t="s">
        <v>145</v>
      </c>
      <c r="F218" s="68" t="s">
        <v>13</v>
      </c>
      <c r="G218" s="67" t="s">
        <v>144</v>
      </c>
      <c r="H218" s="69">
        <v>388.1</v>
      </c>
      <c r="I218" s="69">
        <v>422.2</v>
      </c>
      <c r="J218" s="69">
        <v>0</v>
      </c>
      <c r="K218" s="67" t="s">
        <v>144</v>
      </c>
      <c r="L218" s="70"/>
      <c r="M218" s="70"/>
      <c r="N218" s="70"/>
      <c r="O218" s="70"/>
      <c r="P218" s="70"/>
    </row>
    <row r="219" spans="2:16" ht="30" customHeight="1">
      <c r="B219" s="67" t="s">
        <v>132</v>
      </c>
      <c r="C219" s="68" t="s">
        <v>98</v>
      </c>
      <c r="D219" s="68" t="s">
        <v>98</v>
      </c>
      <c r="E219" s="68" t="s">
        <v>145</v>
      </c>
      <c r="F219" s="68" t="s">
        <v>133</v>
      </c>
      <c r="G219" s="67" t="s">
        <v>132</v>
      </c>
      <c r="H219" s="69">
        <v>388.1</v>
      </c>
      <c r="I219" s="69">
        <v>422.2</v>
      </c>
      <c r="J219" s="69">
        <v>0</v>
      </c>
      <c r="K219" s="67" t="s">
        <v>132</v>
      </c>
      <c r="L219" s="70"/>
      <c r="M219" s="70"/>
      <c r="N219" s="70"/>
      <c r="O219" s="70"/>
      <c r="P219" s="70"/>
    </row>
    <row r="220" spans="2:16" ht="30" customHeight="1">
      <c r="B220" s="67" t="s">
        <v>146</v>
      </c>
      <c r="C220" s="68" t="s">
        <v>98</v>
      </c>
      <c r="D220" s="68" t="s">
        <v>98</v>
      </c>
      <c r="E220" s="68" t="s">
        <v>147</v>
      </c>
      <c r="F220" s="68" t="s">
        <v>13</v>
      </c>
      <c r="G220" s="67" t="s">
        <v>146</v>
      </c>
      <c r="H220" s="69">
        <v>261.6</v>
      </c>
      <c r="I220" s="69">
        <v>284.3</v>
      </c>
      <c r="J220" s="69">
        <v>0</v>
      </c>
      <c r="K220" s="67" t="s">
        <v>146</v>
      </c>
      <c r="L220" s="70"/>
      <c r="M220" s="70"/>
      <c r="N220" s="70"/>
      <c r="O220" s="70"/>
      <c r="P220" s="70"/>
    </row>
    <row r="221" spans="2:16" ht="30" customHeight="1">
      <c r="B221" s="67" t="s">
        <v>132</v>
      </c>
      <c r="C221" s="68" t="s">
        <v>98</v>
      </c>
      <c r="D221" s="68" t="s">
        <v>98</v>
      </c>
      <c r="E221" s="68" t="s">
        <v>147</v>
      </c>
      <c r="F221" s="68" t="s">
        <v>133</v>
      </c>
      <c r="G221" s="67" t="s">
        <v>132</v>
      </c>
      <c r="H221" s="69">
        <v>261.6</v>
      </c>
      <c r="I221" s="69">
        <v>284.3</v>
      </c>
      <c r="J221" s="69">
        <v>0</v>
      </c>
      <c r="K221" s="67" t="s">
        <v>132</v>
      </c>
      <c r="L221" s="70"/>
      <c r="M221" s="70"/>
      <c r="N221" s="70"/>
      <c r="O221" s="70"/>
      <c r="P221" s="70"/>
    </row>
    <row r="222" spans="2:16" ht="64.5" customHeight="1">
      <c r="B222" s="67" t="s">
        <v>100</v>
      </c>
      <c r="C222" s="68" t="s">
        <v>98</v>
      </c>
      <c r="D222" s="68" t="s">
        <v>98</v>
      </c>
      <c r="E222" s="68" t="s">
        <v>101</v>
      </c>
      <c r="F222" s="68" t="s">
        <v>13</v>
      </c>
      <c r="G222" s="67" t="s">
        <v>100</v>
      </c>
      <c r="H222" s="69">
        <v>1999</v>
      </c>
      <c r="I222" s="69">
        <v>0</v>
      </c>
      <c r="J222" s="69">
        <v>0</v>
      </c>
      <c r="K222" s="67" t="s">
        <v>100</v>
      </c>
      <c r="L222" s="70"/>
      <c r="M222" s="70"/>
      <c r="N222" s="70"/>
      <c r="O222" s="70"/>
      <c r="P222" s="70"/>
    </row>
    <row r="223" spans="2:16" ht="30" customHeight="1">
      <c r="B223" s="67" t="s">
        <v>132</v>
      </c>
      <c r="C223" s="68" t="s">
        <v>98</v>
      </c>
      <c r="D223" s="68" t="s">
        <v>98</v>
      </c>
      <c r="E223" s="68" t="s">
        <v>101</v>
      </c>
      <c r="F223" s="68" t="s">
        <v>133</v>
      </c>
      <c r="G223" s="67" t="s">
        <v>132</v>
      </c>
      <c r="H223" s="69">
        <v>1999</v>
      </c>
      <c r="I223" s="69">
        <v>0</v>
      </c>
      <c r="J223" s="69">
        <v>0</v>
      </c>
      <c r="K223" s="67" t="s">
        <v>132</v>
      </c>
      <c r="L223" s="70"/>
      <c r="M223" s="70"/>
      <c r="N223" s="70"/>
      <c r="O223" s="70"/>
      <c r="P223" s="70"/>
    </row>
    <row r="224" spans="2:16" ht="66" customHeight="1">
      <c r="B224" s="67" t="s">
        <v>245</v>
      </c>
      <c r="C224" s="68" t="s">
        <v>98</v>
      </c>
      <c r="D224" s="68" t="s">
        <v>98</v>
      </c>
      <c r="E224" s="68" t="s">
        <v>246</v>
      </c>
      <c r="F224" s="68" t="s">
        <v>13</v>
      </c>
      <c r="G224" s="67" t="s">
        <v>106</v>
      </c>
      <c r="H224" s="69">
        <v>55</v>
      </c>
      <c r="I224" s="69">
        <v>63</v>
      </c>
      <c r="J224" s="69">
        <v>65</v>
      </c>
      <c r="K224" s="67" t="s">
        <v>106</v>
      </c>
      <c r="L224" s="70"/>
      <c r="M224" s="70"/>
      <c r="N224" s="70"/>
      <c r="O224" s="70"/>
      <c r="P224" s="70"/>
    </row>
    <row r="225" spans="2:16" ht="30" customHeight="1">
      <c r="B225" s="67" t="s">
        <v>132</v>
      </c>
      <c r="C225" s="68" t="s">
        <v>98</v>
      </c>
      <c r="D225" s="68" t="s">
        <v>98</v>
      </c>
      <c r="E225" s="68" t="s">
        <v>246</v>
      </c>
      <c r="F225" s="68" t="s">
        <v>133</v>
      </c>
      <c r="G225" s="67" t="s">
        <v>132</v>
      </c>
      <c r="H225" s="69">
        <v>55</v>
      </c>
      <c r="I225" s="69">
        <v>63</v>
      </c>
      <c r="J225" s="69">
        <v>65</v>
      </c>
      <c r="K225" s="67" t="s">
        <v>132</v>
      </c>
      <c r="L225" s="70"/>
      <c r="M225" s="70"/>
      <c r="N225" s="70"/>
      <c r="O225" s="70"/>
      <c r="P225" s="70"/>
    </row>
    <row r="226" spans="2:16" ht="50.25" customHeight="1">
      <c r="B226" s="67" t="s">
        <v>250</v>
      </c>
      <c r="C226" s="68" t="s">
        <v>98</v>
      </c>
      <c r="D226" s="68" t="s">
        <v>98</v>
      </c>
      <c r="E226" s="68" t="s">
        <v>251</v>
      </c>
      <c r="F226" s="68"/>
      <c r="G226" s="67"/>
      <c r="H226" s="69">
        <v>30</v>
      </c>
      <c r="I226" s="69">
        <v>205.8</v>
      </c>
      <c r="J226" s="69"/>
      <c r="K226" s="67"/>
      <c r="L226" s="70"/>
      <c r="M226" s="70"/>
      <c r="N226" s="70"/>
      <c r="O226" s="70"/>
      <c r="P226" s="70"/>
    </row>
    <row r="227" spans="2:16" ht="30" customHeight="1">
      <c r="B227" s="67" t="s">
        <v>132</v>
      </c>
      <c r="C227" s="68" t="s">
        <v>98</v>
      </c>
      <c r="D227" s="68" t="s">
        <v>98</v>
      </c>
      <c r="E227" s="68" t="s">
        <v>251</v>
      </c>
      <c r="F227" s="68" t="s">
        <v>133</v>
      </c>
      <c r="G227" s="67"/>
      <c r="H227" s="69">
        <v>30</v>
      </c>
      <c r="I227" s="69">
        <v>205.8</v>
      </c>
      <c r="J227" s="69"/>
      <c r="K227" s="67"/>
      <c r="L227" s="70"/>
      <c r="M227" s="70"/>
      <c r="N227" s="70"/>
      <c r="O227" s="70"/>
      <c r="P227" s="70"/>
    </row>
    <row r="228" spans="2:16" ht="45.75" customHeight="1">
      <c r="B228" s="67" t="s">
        <v>148</v>
      </c>
      <c r="C228" s="68" t="s">
        <v>98</v>
      </c>
      <c r="D228" s="68" t="s">
        <v>98</v>
      </c>
      <c r="E228" s="68" t="s">
        <v>149</v>
      </c>
      <c r="F228" s="68" t="s">
        <v>13</v>
      </c>
      <c r="G228" s="67" t="s">
        <v>148</v>
      </c>
      <c r="H228" s="69">
        <v>2694.4</v>
      </c>
      <c r="I228" s="69">
        <v>2900</v>
      </c>
      <c r="J228" s="69">
        <v>0</v>
      </c>
      <c r="K228" s="67" t="s">
        <v>148</v>
      </c>
      <c r="L228" s="70"/>
      <c r="M228" s="70"/>
      <c r="N228" s="70"/>
      <c r="O228" s="70"/>
      <c r="P228" s="70"/>
    </row>
    <row r="229" spans="2:16" ht="30" customHeight="1">
      <c r="B229" s="67" t="s">
        <v>132</v>
      </c>
      <c r="C229" s="68" t="s">
        <v>98</v>
      </c>
      <c r="D229" s="68" t="s">
        <v>98</v>
      </c>
      <c r="E229" s="68" t="s">
        <v>149</v>
      </c>
      <c r="F229" s="68" t="s">
        <v>133</v>
      </c>
      <c r="G229" s="67" t="s">
        <v>132</v>
      </c>
      <c r="H229" s="69">
        <v>2694.4</v>
      </c>
      <c r="I229" s="69">
        <v>2900</v>
      </c>
      <c r="J229" s="69">
        <v>0</v>
      </c>
      <c r="K229" s="67" t="s">
        <v>132</v>
      </c>
      <c r="L229" s="70"/>
      <c r="M229" s="70"/>
      <c r="N229" s="70"/>
      <c r="O229" s="70"/>
      <c r="P229" s="70"/>
    </row>
    <row r="230" spans="2:16" ht="30" customHeight="1">
      <c r="B230" s="67" t="s">
        <v>108</v>
      </c>
      <c r="C230" s="68" t="s">
        <v>98</v>
      </c>
      <c r="D230" s="68" t="s">
        <v>98</v>
      </c>
      <c r="E230" s="68" t="s">
        <v>109</v>
      </c>
      <c r="F230" s="68" t="s">
        <v>13</v>
      </c>
      <c r="G230" s="67" t="s">
        <v>108</v>
      </c>
      <c r="H230" s="69">
        <v>3582.2</v>
      </c>
      <c r="I230" s="69">
        <v>800</v>
      </c>
      <c r="J230" s="69">
        <v>0</v>
      </c>
      <c r="K230" s="67" t="s">
        <v>108</v>
      </c>
      <c r="L230" s="70"/>
      <c r="M230" s="70"/>
      <c r="N230" s="70"/>
      <c r="O230" s="70"/>
      <c r="P230" s="70"/>
    </row>
    <row r="231" spans="2:16" ht="30" customHeight="1">
      <c r="B231" s="67" t="s">
        <v>132</v>
      </c>
      <c r="C231" s="68" t="s">
        <v>98</v>
      </c>
      <c r="D231" s="68" t="s">
        <v>98</v>
      </c>
      <c r="E231" s="68" t="s">
        <v>109</v>
      </c>
      <c r="F231" s="68" t="s">
        <v>133</v>
      </c>
      <c r="G231" s="67" t="s">
        <v>132</v>
      </c>
      <c r="H231" s="69">
        <v>3582.2</v>
      </c>
      <c r="I231" s="69">
        <v>800</v>
      </c>
      <c r="J231" s="69">
        <v>0</v>
      </c>
      <c r="K231" s="67" t="s">
        <v>132</v>
      </c>
      <c r="L231" s="70"/>
      <c r="M231" s="70"/>
      <c r="N231" s="70"/>
      <c r="O231" s="70"/>
      <c r="P231" s="70"/>
    </row>
    <row r="232" spans="2:16" ht="48.75" customHeight="1">
      <c r="B232" s="67" t="s">
        <v>241</v>
      </c>
      <c r="C232" s="68" t="s">
        <v>98</v>
      </c>
      <c r="D232" s="68" t="s">
        <v>98</v>
      </c>
      <c r="E232" s="68" t="s">
        <v>242</v>
      </c>
      <c r="F232" s="68"/>
      <c r="G232" s="67"/>
      <c r="H232" s="69">
        <v>3242.4</v>
      </c>
      <c r="I232" s="69">
        <v>424</v>
      </c>
      <c r="J232" s="69">
        <v>325</v>
      </c>
      <c r="K232" s="67"/>
      <c r="L232" s="70"/>
      <c r="M232" s="70"/>
      <c r="N232" s="70"/>
      <c r="O232" s="70"/>
      <c r="P232" s="70"/>
    </row>
    <row r="233" spans="2:16" ht="30" customHeight="1">
      <c r="B233" s="67" t="s">
        <v>132</v>
      </c>
      <c r="C233" s="68" t="s">
        <v>98</v>
      </c>
      <c r="D233" s="68" t="s">
        <v>98</v>
      </c>
      <c r="E233" s="68" t="s">
        <v>242</v>
      </c>
      <c r="F233" s="68" t="s">
        <v>133</v>
      </c>
      <c r="G233" s="67"/>
      <c r="H233" s="69">
        <v>3242.4</v>
      </c>
      <c r="I233" s="69">
        <v>424</v>
      </c>
      <c r="J233" s="69">
        <v>325</v>
      </c>
      <c r="K233" s="67"/>
      <c r="L233" s="70"/>
      <c r="M233" s="70"/>
      <c r="N233" s="70"/>
      <c r="O233" s="70"/>
      <c r="P233" s="70"/>
    </row>
    <row r="234" spans="2:16" ht="30" customHeight="1">
      <c r="B234" s="62" t="s">
        <v>150</v>
      </c>
      <c r="C234" s="63" t="s">
        <v>151</v>
      </c>
      <c r="D234" s="63" t="s">
        <v>16</v>
      </c>
      <c r="E234" s="63"/>
      <c r="F234" s="63" t="s">
        <v>13</v>
      </c>
      <c r="G234" s="62" t="s">
        <v>150</v>
      </c>
      <c r="H234" s="64">
        <f>SUM(H235+H240+H255)</f>
        <v>69306.7</v>
      </c>
      <c r="I234" s="64">
        <f>SUM(I235+I240+I255)</f>
        <v>64794.200000000004</v>
      </c>
      <c r="J234" s="64">
        <f>SUM(J235+J240+J255)</f>
        <v>65366.299999999996</v>
      </c>
      <c r="K234" s="62" t="s">
        <v>150</v>
      </c>
      <c r="L234" s="66"/>
      <c r="M234" s="66"/>
      <c r="N234" s="66"/>
      <c r="O234" s="66"/>
      <c r="P234" s="66"/>
    </row>
    <row r="235" spans="2:16" ht="30" customHeight="1">
      <c r="B235" s="62" t="s">
        <v>152</v>
      </c>
      <c r="C235" s="63" t="s">
        <v>151</v>
      </c>
      <c r="D235" s="63" t="s">
        <v>15</v>
      </c>
      <c r="E235" s="63" t="s">
        <v>13</v>
      </c>
      <c r="F235" s="63" t="s">
        <v>13</v>
      </c>
      <c r="G235" s="62" t="s">
        <v>152</v>
      </c>
      <c r="H235" s="64">
        <f>H238</f>
        <v>3300</v>
      </c>
      <c r="I235" s="64">
        <f>I238</f>
        <v>3005.6</v>
      </c>
      <c r="J235" s="64">
        <f>J238</f>
        <v>3005.6</v>
      </c>
      <c r="K235" s="67" t="s">
        <v>152</v>
      </c>
      <c r="L235" s="70"/>
      <c r="M235" s="70"/>
      <c r="N235" s="70"/>
      <c r="O235" s="70"/>
      <c r="P235" s="70"/>
    </row>
    <row r="236" spans="2:16" ht="30" customHeight="1" hidden="1">
      <c r="B236" s="67" t="s">
        <v>153</v>
      </c>
      <c r="C236" s="68" t="s">
        <v>151</v>
      </c>
      <c r="D236" s="68" t="s">
        <v>15</v>
      </c>
      <c r="E236" s="68" t="s">
        <v>154</v>
      </c>
      <c r="F236" s="68" t="s">
        <v>13</v>
      </c>
      <c r="G236" s="67" t="s">
        <v>153</v>
      </c>
      <c r="H236" s="69">
        <v>0</v>
      </c>
      <c r="I236" s="69">
        <v>0</v>
      </c>
      <c r="J236" s="69">
        <v>0</v>
      </c>
      <c r="K236" s="67" t="s">
        <v>153</v>
      </c>
      <c r="L236" s="70"/>
      <c r="M236" s="70"/>
      <c r="N236" s="70"/>
      <c r="O236" s="70"/>
      <c r="P236" s="70"/>
    </row>
    <row r="237" spans="2:16" ht="30" customHeight="1" hidden="1">
      <c r="B237" s="67" t="s">
        <v>155</v>
      </c>
      <c r="C237" s="68" t="s">
        <v>151</v>
      </c>
      <c r="D237" s="68" t="s">
        <v>15</v>
      </c>
      <c r="E237" s="68" t="s">
        <v>154</v>
      </c>
      <c r="F237" s="68" t="s">
        <v>156</v>
      </c>
      <c r="G237" s="67" t="s">
        <v>155</v>
      </c>
      <c r="H237" s="69">
        <v>0</v>
      </c>
      <c r="I237" s="69">
        <v>0</v>
      </c>
      <c r="J237" s="69">
        <v>0</v>
      </c>
      <c r="K237" s="67" t="s">
        <v>155</v>
      </c>
      <c r="L237" s="70"/>
      <c r="M237" s="70"/>
      <c r="N237" s="70"/>
      <c r="O237" s="70"/>
      <c r="P237" s="70"/>
    </row>
    <row r="238" spans="2:16" ht="62.25" customHeight="1">
      <c r="B238" s="78" t="s">
        <v>207</v>
      </c>
      <c r="C238" s="68" t="s">
        <v>151</v>
      </c>
      <c r="D238" s="68" t="s">
        <v>15</v>
      </c>
      <c r="E238" s="68" t="s">
        <v>205</v>
      </c>
      <c r="F238" s="68" t="s">
        <v>13</v>
      </c>
      <c r="G238" s="67" t="s">
        <v>153</v>
      </c>
      <c r="H238" s="69">
        <v>3300</v>
      </c>
      <c r="I238" s="69">
        <v>3005.6</v>
      </c>
      <c r="J238" s="69">
        <v>3005.6</v>
      </c>
      <c r="K238" s="67"/>
      <c r="L238" s="70"/>
      <c r="M238" s="70"/>
      <c r="N238" s="70"/>
      <c r="O238" s="70"/>
      <c r="P238" s="70"/>
    </row>
    <row r="239" spans="2:16" ht="30" customHeight="1">
      <c r="B239" s="67" t="s">
        <v>155</v>
      </c>
      <c r="C239" s="68" t="s">
        <v>151</v>
      </c>
      <c r="D239" s="68" t="s">
        <v>15</v>
      </c>
      <c r="E239" s="68" t="s">
        <v>205</v>
      </c>
      <c r="F239" s="68" t="s">
        <v>156</v>
      </c>
      <c r="G239" s="67" t="s">
        <v>155</v>
      </c>
      <c r="H239" s="69">
        <v>3300</v>
      </c>
      <c r="I239" s="69">
        <v>3005.6</v>
      </c>
      <c r="J239" s="69">
        <v>3005.6</v>
      </c>
      <c r="K239" s="67"/>
      <c r="L239" s="70"/>
      <c r="M239" s="70"/>
      <c r="N239" s="70"/>
      <c r="O239" s="70"/>
      <c r="P239" s="70"/>
    </row>
    <row r="240" spans="2:16" ht="30" customHeight="1">
      <c r="B240" s="62" t="s">
        <v>157</v>
      </c>
      <c r="C240" s="63" t="s">
        <v>151</v>
      </c>
      <c r="D240" s="63" t="s">
        <v>24</v>
      </c>
      <c r="E240" s="63" t="s">
        <v>13</v>
      </c>
      <c r="F240" s="63" t="s">
        <v>13</v>
      </c>
      <c r="G240" s="62" t="s">
        <v>157</v>
      </c>
      <c r="H240" s="64">
        <f>SUM(H242+H244+H246+H251+H252)</f>
        <v>47815.5</v>
      </c>
      <c r="I240" s="64">
        <f>SUM(I242+I244+I246+I251+I252)</f>
        <v>44903.50000000001</v>
      </c>
      <c r="J240" s="64">
        <f>SUM(J242+J244+J246+J251+J252)</f>
        <v>44986</v>
      </c>
      <c r="K240" s="67" t="s">
        <v>157</v>
      </c>
      <c r="L240" s="70"/>
      <c r="M240" s="70"/>
      <c r="N240" s="70"/>
      <c r="O240" s="70"/>
      <c r="P240" s="70"/>
    </row>
    <row r="241" spans="2:16" ht="64.5" customHeight="1">
      <c r="B241" s="67" t="s">
        <v>158</v>
      </c>
      <c r="C241" s="68" t="s">
        <v>151</v>
      </c>
      <c r="D241" s="68" t="s">
        <v>24</v>
      </c>
      <c r="E241" s="68" t="s">
        <v>159</v>
      </c>
      <c r="F241" s="68" t="s">
        <v>13</v>
      </c>
      <c r="G241" s="67" t="s">
        <v>158</v>
      </c>
      <c r="H241" s="69">
        <v>4950</v>
      </c>
      <c r="I241" s="69">
        <v>2086.9</v>
      </c>
      <c r="J241" s="69">
        <v>1095.6</v>
      </c>
      <c r="K241" s="67" t="s">
        <v>158</v>
      </c>
      <c r="L241" s="70"/>
      <c r="M241" s="70"/>
      <c r="N241" s="70"/>
      <c r="O241" s="70"/>
      <c r="P241" s="70"/>
    </row>
    <row r="242" spans="2:16" ht="30" customHeight="1">
      <c r="B242" s="67" t="s">
        <v>155</v>
      </c>
      <c r="C242" s="68" t="s">
        <v>151</v>
      </c>
      <c r="D242" s="68" t="s">
        <v>24</v>
      </c>
      <c r="E242" s="68" t="s">
        <v>159</v>
      </c>
      <c r="F242" s="68" t="s">
        <v>156</v>
      </c>
      <c r="G242" s="67" t="s">
        <v>155</v>
      </c>
      <c r="H242" s="69">
        <v>4950</v>
      </c>
      <c r="I242" s="69">
        <v>2086.9</v>
      </c>
      <c r="J242" s="69">
        <v>1095.6</v>
      </c>
      <c r="K242" s="67" t="s">
        <v>155</v>
      </c>
      <c r="L242" s="70"/>
      <c r="M242" s="70"/>
      <c r="N242" s="70"/>
      <c r="O242" s="70"/>
      <c r="P242" s="70"/>
    </row>
    <row r="243" spans="2:16" ht="30" customHeight="1">
      <c r="B243" s="67" t="s">
        <v>160</v>
      </c>
      <c r="C243" s="68" t="s">
        <v>151</v>
      </c>
      <c r="D243" s="68" t="s">
        <v>24</v>
      </c>
      <c r="E243" s="68" t="s">
        <v>161</v>
      </c>
      <c r="F243" s="68" t="s">
        <v>13</v>
      </c>
      <c r="G243" s="67" t="s">
        <v>160</v>
      </c>
      <c r="H243" s="69">
        <f>H244</f>
        <v>23998.2</v>
      </c>
      <c r="I243" s="69">
        <f>I244</f>
        <v>22246.8</v>
      </c>
      <c r="J243" s="69">
        <f>J244</f>
        <v>22966.5</v>
      </c>
      <c r="K243" s="67" t="s">
        <v>160</v>
      </c>
      <c r="L243" s="70"/>
      <c r="M243" s="70"/>
      <c r="N243" s="70"/>
      <c r="O243" s="70"/>
      <c r="P243" s="70"/>
    </row>
    <row r="244" spans="2:16" ht="30" customHeight="1">
      <c r="B244" s="67" t="s">
        <v>155</v>
      </c>
      <c r="C244" s="68" t="s">
        <v>151</v>
      </c>
      <c r="D244" s="68" t="s">
        <v>24</v>
      </c>
      <c r="E244" s="68" t="s">
        <v>161</v>
      </c>
      <c r="F244" s="68" t="s">
        <v>156</v>
      </c>
      <c r="G244" s="67" t="s">
        <v>155</v>
      </c>
      <c r="H244" s="69">
        <v>23998.2</v>
      </c>
      <c r="I244" s="69">
        <v>22246.8</v>
      </c>
      <c r="J244" s="69">
        <v>22966.5</v>
      </c>
      <c r="K244" s="67" t="s">
        <v>155</v>
      </c>
      <c r="L244" s="70"/>
      <c r="M244" s="70"/>
      <c r="N244" s="70"/>
      <c r="O244" s="70"/>
      <c r="P244" s="70"/>
    </row>
    <row r="245" spans="2:16" ht="30" customHeight="1">
      <c r="B245" s="67" t="s">
        <v>162</v>
      </c>
      <c r="C245" s="68" t="s">
        <v>151</v>
      </c>
      <c r="D245" s="68" t="s">
        <v>24</v>
      </c>
      <c r="E245" s="68" t="s">
        <v>163</v>
      </c>
      <c r="F245" s="68" t="s">
        <v>13</v>
      </c>
      <c r="G245" s="67" t="s">
        <v>162</v>
      </c>
      <c r="H245" s="69">
        <f>658.8+228.8+12538.9+3500</f>
        <v>16926.5</v>
      </c>
      <c r="I245" s="69">
        <f>610.7+258.3+14156.4+3200</f>
        <v>18225.4</v>
      </c>
      <c r="J245" s="69">
        <f>630.5+286.2+15685.2+3350</f>
        <v>19951.9</v>
      </c>
      <c r="K245" s="67" t="s">
        <v>162</v>
      </c>
      <c r="L245" s="70"/>
      <c r="M245" s="70"/>
      <c r="N245" s="70"/>
      <c r="O245" s="70"/>
      <c r="P245" s="70"/>
    </row>
    <row r="246" spans="2:16" ht="30" customHeight="1">
      <c r="B246" s="67" t="s">
        <v>155</v>
      </c>
      <c r="C246" s="68" t="s">
        <v>151</v>
      </c>
      <c r="D246" s="68" t="s">
        <v>24</v>
      </c>
      <c r="E246" s="68" t="s">
        <v>163</v>
      </c>
      <c r="F246" s="68" t="s">
        <v>156</v>
      </c>
      <c r="G246" s="67" t="s">
        <v>155</v>
      </c>
      <c r="H246" s="69">
        <f>658.8+228.8+12538.9+3500</f>
        <v>16926.5</v>
      </c>
      <c r="I246" s="69">
        <f>610.7+258.3+14156.4+3200</f>
        <v>18225.4</v>
      </c>
      <c r="J246" s="69">
        <f>630.5+286.2+15685.2+3350</f>
        <v>19951.9</v>
      </c>
      <c r="K246" s="67" t="s">
        <v>155</v>
      </c>
      <c r="L246" s="70"/>
      <c r="M246" s="70"/>
      <c r="N246" s="70"/>
      <c r="O246" s="70"/>
      <c r="P246" s="70"/>
    </row>
    <row r="247" spans="2:16" ht="30" customHeight="1" hidden="1">
      <c r="B247" s="67" t="s">
        <v>164</v>
      </c>
      <c r="C247" s="68" t="s">
        <v>151</v>
      </c>
      <c r="D247" s="68" t="s">
        <v>24</v>
      </c>
      <c r="E247" s="68" t="s">
        <v>165</v>
      </c>
      <c r="F247" s="68" t="s">
        <v>13</v>
      </c>
      <c r="G247" s="67" t="s">
        <v>164</v>
      </c>
      <c r="H247" s="69">
        <v>0</v>
      </c>
      <c r="I247" s="69">
        <v>0</v>
      </c>
      <c r="J247" s="69">
        <v>0</v>
      </c>
      <c r="K247" s="67" t="s">
        <v>164</v>
      </c>
      <c r="L247" s="70"/>
      <c r="M247" s="70"/>
      <c r="N247" s="70"/>
      <c r="O247" s="70"/>
      <c r="P247" s="70"/>
    </row>
    <row r="248" spans="2:16" ht="30" customHeight="1" hidden="1">
      <c r="B248" s="67" t="s">
        <v>155</v>
      </c>
      <c r="C248" s="68" t="s">
        <v>151</v>
      </c>
      <c r="D248" s="68" t="s">
        <v>24</v>
      </c>
      <c r="E248" s="68" t="s">
        <v>165</v>
      </c>
      <c r="F248" s="68" t="s">
        <v>156</v>
      </c>
      <c r="G248" s="67" t="s">
        <v>155</v>
      </c>
      <c r="H248" s="69">
        <v>0</v>
      </c>
      <c r="I248" s="69">
        <v>0</v>
      </c>
      <c r="J248" s="69">
        <v>0</v>
      </c>
      <c r="K248" s="67" t="s">
        <v>155</v>
      </c>
      <c r="L248" s="70"/>
      <c r="M248" s="70"/>
      <c r="N248" s="70"/>
      <c r="O248" s="70"/>
      <c r="P248" s="70"/>
    </row>
    <row r="249" spans="2:16" ht="30" customHeight="1" hidden="1">
      <c r="B249" s="67" t="s">
        <v>41</v>
      </c>
      <c r="C249" s="68" t="s">
        <v>151</v>
      </c>
      <c r="D249" s="68" t="s">
        <v>24</v>
      </c>
      <c r="E249" s="68" t="s">
        <v>165</v>
      </c>
      <c r="F249" s="68" t="s">
        <v>42</v>
      </c>
      <c r="G249" s="67" t="s">
        <v>41</v>
      </c>
      <c r="H249" s="69">
        <v>0</v>
      </c>
      <c r="I249" s="69">
        <v>0</v>
      </c>
      <c r="J249" s="69">
        <v>0</v>
      </c>
      <c r="K249" s="67" t="s">
        <v>41</v>
      </c>
      <c r="L249" s="70"/>
      <c r="M249" s="70"/>
      <c r="N249" s="70"/>
      <c r="O249" s="70"/>
      <c r="P249" s="70"/>
    </row>
    <row r="250" spans="2:16" ht="45.75" customHeight="1">
      <c r="B250" s="67" t="s">
        <v>199</v>
      </c>
      <c r="C250" s="68" t="s">
        <v>151</v>
      </c>
      <c r="D250" s="68" t="s">
        <v>24</v>
      </c>
      <c r="E250" s="68" t="s">
        <v>167</v>
      </c>
      <c r="F250" s="68" t="s">
        <v>13</v>
      </c>
      <c r="G250" s="67" t="s">
        <v>166</v>
      </c>
      <c r="H250" s="69">
        <v>968.8</v>
      </c>
      <c r="I250" s="69">
        <v>1372.4</v>
      </c>
      <c r="J250" s="69">
        <v>0</v>
      </c>
      <c r="K250" s="67" t="s">
        <v>166</v>
      </c>
      <c r="L250" s="70"/>
      <c r="M250" s="70"/>
      <c r="N250" s="70"/>
      <c r="O250" s="70"/>
      <c r="P250" s="70"/>
    </row>
    <row r="251" spans="2:16" ht="30" customHeight="1">
      <c r="B251" s="67" t="s">
        <v>168</v>
      </c>
      <c r="C251" s="68" t="s">
        <v>151</v>
      </c>
      <c r="D251" s="68" t="s">
        <v>24</v>
      </c>
      <c r="E251" s="68" t="s">
        <v>167</v>
      </c>
      <c r="F251" s="68" t="s">
        <v>169</v>
      </c>
      <c r="G251" s="67" t="s">
        <v>168</v>
      </c>
      <c r="H251" s="69">
        <v>968.8</v>
      </c>
      <c r="I251" s="69">
        <v>1372.4</v>
      </c>
      <c r="J251" s="69">
        <v>0</v>
      </c>
      <c r="K251" s="67" t="s">
        <v>168</v>
      </c>
      <c r="L251" s="70"/>
      <c r="M251" s="70"/>
      <c r="N251" s="70"/>
      <c r="O251" s="70"/>
      <c r="P251" s="70"/>
    </row>
    <row r="252" spans="2:16" ht="67.5" customHeight="1">
      <c r="B252" s="78" t="s">
        <v>207</v>
      </c>
      <c r="C252" s="68" t="s">
        <v>151</v>
      </c>
      <c r="D252" s="68" t="s">
        <v>24</v>
      </c>
      <c r="E252" s="68" t="s">
        <v>205</v>
      </c>
      <c r="F252" s="68" t="s">
        <v>13</v>
      </c>
      <c r="G252" s="67" t="s">
        <v>158</v>
      </c>
      <c r="H252" s="69">
        <f>H253+H254</f>
        <v>972</v>
      </c>
      <c r="I252" s="69">
        <f>I253+I254</f>
        <v>972</v>
      </c>
      <c r="J252" s="69">
        <f>J253+J254</f>
        <v>972</v>
      </c>
      <c r="K252" s="67"/>
      <c r="L252" s="70"/>
      <c r="M252" s="70"/>
      <c r="N252" s="70"/>
      <c r="O252" s="70"/>
      <c r="P252" s="70"/>
    </row>
    <row r="253" spans="2:16" ht="30" customHeight="1">
      <c r="B253" s="67" t="s">
        <v>155</v>
      </c>
      <c r="C253" s="68" t="s">
        <v>151</v>
      </c>
      <c r="D253" s="68" t="s">
        <v>24</v>
      </c>
      <c r="E253" s="68" t="s">
        <v>205</v>
      </c>
      <c r="F253" s="68" t="s">
        <v>156</v>
      </c>
      <c r="G253" s="67" t="s">
        <v>155</v>
      </c>
      <c r="H253" s="69">
        <v>862</v>
      </c>
      <c r="I253" s="69">
        <v>862</v>
      </c>
      <c r="J253" s="69">
        <v>862</v>
      </c>
      <c r="K253" s="67"/>
      <c r="L253" s="70"/>
      <c r="M253" s="70"/>
      <c r="N253" s="70"/>
      <c r="O253" s="70"/>
      <c r="P253" s="70"/>
    </row>
    <row r="254" spans="2:16" ht="30" customHeight="1">
      <c r="B254" s="67" t="s">
        <v>41</v>
      </c>
      <c r="C254" s="68" t="s">
        <v>151</v>
      </c>
      <c r="D254" s="68" t="s">
        <v>24</v>
      </c>
      <c r="E254" s="68" t="s">
        <v>205</v>
      </c>
      <c r="F254" s="68" t="s">
        <v>42</v>
      </c>
      <c r="G254" s="67" t="s">
        <v>155</v>
      </c>
      <c r="H254" s="69">
        <v>110</v>
      </c>
      <c r="I254" s="69">
        <v>110</v>
      </c>
      <c r="J254" s="69">
        <v>110</v>
      </c>
      <c r="K254" s="67"/>
      <c r="L254" s="70"/>
      <c r="M254" s="70"/>
      <c r="N254" s="70"/>
      <c r="O254" s="70"/>
      <c r="P254" s="70"/>
    </row>
    <row r="255" spans="2:16" ht="30" customHeight="1">
      <c r="B255" s="62" t="s">
        <v>170</v>
      </c>
      <c r="C255" s="63" t="s">
        <v>151</v>
      </c>
      <c r="D255" s="63" t="s">
        <v>30</v>
      </c>
      <c r="E255" s="63" t="s">
        <v>13</v>
      </c>
      <c r="F255" s="63" t="s">
        <v>13</v>
      </c>
      <c r="G255" s="62" t="s">
        <v>170</v>
      </c>
      <c r="H255" s="64">
        <f>SUM(H257+H259+H261+H263)</f>
        <v>18191.2</v>
      </c>
      <c r="I255" s="64">
        <f>SUM(I257+I259+I261+I263)</f>
        <v>16885.1</v>
      </c>
      <c r="J255" s="64">
        <f>SUM(J257+J259+J261+J263)</f>
        <v>17374.699999999997</v>
      </c>
      <c r="K255" s="67" t="s">
        <v>170</v>
      </c>
      <c r="L255" s="70"/>
      <c r="M255" s="70"/>
      <c r="N255" s="70"/>
      <c r="O255" s="70"/>
      <c r="P255" s="70"/>
    </row>
    <row r="256" spans="2:16" ht="90" customHeight="1">
      <c r="B256" s="67" t="s">
        <v>171</v>
      </c>
      <c r="C256" s="68" t="s">
        <v>151</v>
      </c>
      <c r="D256" s="68" t="s">
        <v>30</v>
      </c>
      <c r="E256" s="68" t="s">
        <v>172</v>
      </c>
      <c r="F256" s="68" t="s">
        <v>13</v>
      </c>
      <c r="G256" s="67" t="s">
        <v>171</v>
      </c>
      <c r="H256" s="69">
        <v>5830.6</v>
      </c>
      <c r="I256" s="69">
        <v>5412</v>
      </c>
      <c r="J256" s="69">
        <v>5568.9</v>
      </c>
      <c r="K256" s="67" t="s">
        <v>171</v>
      </c>
      <c r="L256" s="70"/>
      <c r="M256" s="70"/>
      <c r="N256" s="70"/>
      <c r="O256" s="70"/>
      <c r="P256" s="70"/>
    </row>
    <row r="257" spans="2:16" ht="30" customHeight="1">
      <c r="B257" s="67" t="s">
        <v>155</v>
      </c>
      <c r="C257" s="68" t="s">
        <v>151</v>
      </c>
      <c r="D257" s="68" t="s">
        <v>30</v>
      </c>
      <c r="E257" s="68" t="s">
        <v>172</v>
      </c>
      <c r="F257" s="68" t="s">
        <v>156</v>
      </c>
      <c r="G257" s="67" t="s">
        <v>155</v>
      </c>
      <c r="H257" s="69">
        <v>5830.6</v>
      </c>
      <c r="I257" s="69">
        <v>5412</v>
      </c>
      <c r="J257" s="69">
        <v>5568.9</v>
      </c>
      <c r="K257" s="67" t="s">
        <v>155</v>
      </c>
      <c r="L257" s="70"/>
      <c r="M257" s="70"/>
      <c r="N257" s="70"/>
      <c r="O257" s="70"/>
      <c r="P257" s="70"/>
    </row>
    <row r="258" spans="2:16" ht="30" customHeight="1">
      <c r="B258" s="67" t="s">
        <v>173</v>
      </c>
      <c r="C258" s="68" t="s">
        <v>151</v>
      </c>
      <c r="D258" s="68" t="s">
        <v>30</v>
      </c>
      <c r="E258" s="68" t="s">
        <v>174</v>
      </c>
      <c r="F258" s="68" t="s">
        <v>13</v>
      </c>
      <c r="G258" s="67" t="s">
        <v>173</v>
      </c>
      <c r="H258" s="69">
        <v>2065.5</v>
      </c>
      <c r="I258" s="69">
        <v>2100</v>
      </c>
      <c r="J258" s="69">
        <v>2100</v>
      </c>
      <c r="K258" s="67" t="s">
        <v>173</v>
      </c>
      <c r="L258" s="70"/>
      <c r="M258" s="70"/>
      <c r="N258" s="70"/>
      <c r="O258" s="70"/>
      <c r="P258" s="70"/>
    </row>
    <row r="259" spans="2:16" ht="30" customHeight="1">
      <c r="B259" s="67" t="s">
        <v>155</v>
      </c>
      <c r="C259" s="68" t="s">
        <v>151</v>
      </c>
      <c r="D259" s="68" t="s">
        <v>30</v>
      </c>
      <c r="E259" s="68" t="s">
        <v>174</v>
      </c>
      <c r="F259" s="68" t="s">
        <v>156</v>
      </c>
      <c r="G259" s="67" t="s">
        <v>155</v>
      </c>
      <c r="H259" s="69">
        <v>2065.5</v>
      </c>
      <c r="I259" s="69">
        <v>2100</v>
      </c>
      <c r="J259" s="69">
        <v>2100</v>
      </c>
      <c r="K259" s="67" t="s">
        <v>155</v>
      </c>
      <c r="L259" s="70"/>
      <c r="M259" s="70"/>
      <c r="N259" s="70"/>
      <c r="O259" s="70"/>
      <c r="P259" s="70"/>
    </row>
    <row r="260" spans="2:16" ht="30" customHeight="1">
      <c r="B260" s="67" t="s">
        <v>175</v>
      </c>
      <c r="C260" s="68" t="s">
        <v>151</v>
      </c>
      <c r="D260" s="68" t="s">
        <v>30</v>
      </c>
      <c r="E260" s="68" t="s">
        <v>176</v>
      </c>
      <c r="F260" s="68" t="s">
        <v>13</v>
      </c>
      <c r="G260" s="67" t="s">
        <v>175</v>
      </c>
      <c r="H260" s="69">
        <v>1831</v>
      </c>
      <c r="I260" s="69">
        <v>1699.5</v>
      </c>
      <c r="J260" s="69">
        <v>1748.8</v>
      </c>
      <c r="K260" s="67" t="s">
        <v>175</v>
      </c>
      <c r="L260" s="70"/>
      <c r="M260" s="70"/>
      <c r="N260" s="70"/>
      <c r="O260" s="70"/>
      <c r="P260" s="70"/>
    </row>
    <row r="261" spans="2:16" ht="30" customHeight="1">
      <c r="B261" s="67" t="s">
        <v>90</v>
      </c>
      <c r="C261" s="68" t="s">
        <v>151</v>
      </c>
      <c r="D261" s="68" t="s">
        <v>30</v>
      </c>
      <c r="E261" s="68" t="s">
        <v>176</v>
      </c>
      <c r="F261" s="68" t="s">
        <v>91</v>
      </c>
      <c r="G261" s="67" t="s">
        <v>90</v>
      </c>
      <c r="H261" s="69">
        <v>1831</v>
      </c>
      <c r="I261" s="69">
        <v>1699.5</v>
      </c>
      <c r="J261" s="69">
        <v>1748.8</v>
      </c>
      <c r="K261" s="67" t="s">
        <v>90</v>
      </c>
      <c r="L261" s="70"/>
      <c r="M261" s="70"/>
      <c r="N261" s="70"/>
      <c r="O261" s="70"/>
      <c r="P261" s="70"/>
    </row>
    <row r="262" spans="2:16" ht="30" customHeight="1">
      <c r="B262" s="67" t="s">
        <v>177</v>
      </c>
      <c r="C262" s="68" t="s">
        <v>151</v>
      </c>
      <c r="D262" s="68" t="s">
        <v>30</v>
      </c>
      <c r="E262" s="68" t="s">
        <v>178</v>
      </c>
      <c r="F262" s="68" t="s">
        <v>13</v>
      </c>
      <c r="G262" s="67" t="s">
        <v>177</v>
      </c>
      <c r="H262" s="69">
        <v>8464.1</v>
      </c>
      <c r="I262" s="69">
        <v>7673.6</v>
      </c>
      <c r="J262" s="69">
        <v>7957</v>
      </c>
      <c r="K262" s="67" t="s">
        <v>177</v>
      </c>
      <c r="L262" s="70"/>
      <c r="M262" s="70"/>
      <c r="N262" s="70"/>
      <c r="O262" s="70"/>
      <c r="P262" s="70"/>
    </row>
    <row r="263" spans="2:16" ht="30" customHeight="1">
      <c r="B263" s="67" t="s">
        <v>155</v>
      </c>
      <c r="C263" s="68" t="s">
        <v>151</v>
      </c>
      <c r="D263" s="68" t="s">
        <v>30</v>
      </c>
      <c r="E263" s="68" t="s">
        <v>178</v>
      </c>
      <c r="F263" s="68" t="s">
        <v>156</v>
      </c>
      <c r="G263" s="67" t="s">
        <v>155</v>
      </c>
      <c r="H263" s="69">
        <v>8464.1</v>
      </c>
      <c r="I263" s="69">
        <v>7673.6</v>
      </c>
      <c r="J263" s="69">
        <v>7957</v>
      </c>
      <c r="K263" s="67" t="s">
        <v>155</v>
      </c>
      <c r="L263" s="70"/>
      <c r="M263" s="70"/>
      <c r="N263" s="70"/>
      <c r="O263" s="70"/>
      <c r="P263" s="70"/>
    </row>
    <row r="264" spans="2:16" ht="30" customHeight="1">
      <c r="B264" s="62" t="s">
        <v>179</v>
      </c>
      <c r="C264" s="63" t="s">
        <v>38</v>
      </c>
      <c r="D264" s="63" t="s">
        <v>16</v>
      </c>
      <c r="E264" s="63" t="s">
        <v>13</v>
      </c>
      <c r="F264" s="63" t="s">
        <v>13</v>
      </c>
      <c r="G264" s="62" t="s">
        <v>179</v>
      </c>
      <c r="H264" s="64">
        <f>SUM(H270+H272+H274+H267)</f>
        <v>4726.3</v>
      </c>
      <c r="I264" s="64">
        <f>SUM(I270+I272+I274)</f>
        <v>4123.4</v>
      </c>
      <c r="J264" s="64">
        <f>SUM(J270+J272+J274)</f>
        <v>7565.200000000001</v>
      </c>
      <c r="K264" s="62" t="s">
        <v>179</v>
      </c>
      <c r="L264" s="66"/>
      <c r="M264" s="66"/>
      <c r="N264" s="66"/>
      <c r="O264" s="66"/>
      <c r="P264" s="66"/>
    </row>
    <row r="265" spans="2:16" ht="31.5" customHeight="1">
      <c r="B265" s="62" t="s">
        <v>180</v>
      </c>
      <c r="C265" s="63" t="s">
        <v>38</v>
      </c>
      <c r="D265" s="63" t="s">
        <v>15</v>
      </c>
      <c r="E265" s="68" t="s">
        <v>13</v>
      </c>
      <c r="F265" s="68" t="s">
        <v>13</v>
      </c>
      <c r="G265" s="67" t="s">
        <v>180</v>
      </c>
      <c r="H265" s="64">
        <f>SUM(H267+H271+H273+H275)</f>
        <v>4726.3</v>
      </c>
      <c r="I265" s="64">
        <f>SUM(I271+I273+I275)</f>
        <v>4123.4</v>
      </c>
      <c r="J265" s="64">
        <f>SUM(J271+J273+J275)</f>
        <v>7565.200000000001</v>
      </c>
      <c r="K265" s="67" t="s">
        <v>180</v>
      </c>
      <c r="L265" s="70"/>
      <c r="M265" s="70"/>
      <c r="N265" s="70"/>
      <c r="O265" s="70"/>
      <c r="P265" s="70"/>
    </row>
    <row r="266" spans="2:16" ht="48.75" customHeight="1">
      <c r="B266" s="67" t="s">
        <v>255</v>
      </c>
      <c r="C266" s="68" t="s">
        <v>38</v>
      </c>
      <c r="D266" s="68" t="s">
        <v>15</v>
      </c>
      <c r="E266" s="68" t="s">
        <v>254</v>
      </c>
      <c r="F266" s="68" t="s">
        <v>13</v>
      </c>
      <c r="G266" s="67" t="s">
        <v>53</v>
      </c>
      <c r="H266" s="69">
        <v>541</v>
      </c>
      <c r="I266" s="69">
        <v>0</v>
      </c>
      <c r="J266" s="69">
        <v>0</v>
      </c>
      <c r="K266" s="67" t="s">
        <v>53</v>
      </c>
      <c r="L266" s="70"/>
      <c r="M266" s="70"/>
      <c r="N266" s="70"/>
      <c r="O266" s="70"/>
      <c r="P266" s="70"/>
    </row>
    <row r="267" spans="2:16" ht="30" customHeight="1">
      <c r="B267" s="67" t="s">
        <v>70</v>
      </c>
      <c r="C267" s="68" t="s">
        <v>38</v>
      </c>
      <c r="D267" s="68" t="s">
        <v>15</v>
      </c>
      <c r="E267" s="68" t="s">
        <v>254</v>
      </c>
      <c r="F267" s="68" t="s">
        <v>71</v>
      </c>
      <c r="G267" s="67" t="s">
        <v>55</v>
      </c>
      <c r="H267" s="69">
        <v>541</v>
      </c>
      <c r="I267" s="69">
        <v>0</v>
      </c>
      <c r="J267" s="69">
        <v>0</v>
      </c>
      <c r="K267" s="67" t="s">
        <v>55</v>
      </c>
      <c r="L267" s="70"/>
      <c r="M267" s="70"/>
      <c r="N267" s="70"/>
      <c r="O267" s="70"/>
      <c r="P267" s="70"/>
    </row>
    <row r="268" spans="2:16" ht="30" customHeight="1" hidden="1">
      <c r="B268" s="67" t="s">
        <v>182</v>
      </c>
      <c r="C268" s="68" t="s">
        <v>38</v>
      </c>
      <c r="D268" s="68" t="s">
        <v>15</v>
      </c>
      <c r="E268" s="68" t="s">
        <v>183</v>
      </c>
      <c r="F268" s="68" t="s">
        <v>13</v>
      </c>
      <c r="G268" s="67" t="s">
        <v>182</v>
      </c>
      <c r="H268" s="69">
        <v>0</v>
      </c>
      <c r="I268" s="69">
        <v>0</v>
      </c>
      <c r="J268" s="69">
        <v>0</v>
      </c>
      <c r="K268" s="67" t="s">
        <v>182</v>
      </c>
      <c r="L268" s="70"/>
      <c r="M268" s="70"/>
      <c r="N268" s="70"/>
      <c r="O268" s="70"/>
      <c r="P268" s="70"/>
    </row>
    <row r="269" spans="2:16" ht="30" customHeight="1" hidden="1">
      <c r="B269" s="67" t="s">
        <v>55</v>
      </c>
      <c r="C269" s="68" t="s">
        <v>38</v>
      </c>
      <c r="D269" s="68" t="s">
        <v>15</v>
      </c>
      <c r="E269" s="68" t="s">
        <v>183</v>
      </c>
      <c r="F269" s="68" t="s">
        <v>56</v>
      </c>
      <c r="G269" s="67" t="s">
        <v>55</v>
      </c>
      <c r="H269" s="69">
        <v>0</v>
      </c>
      <c r="I269" s="69">
        <v>0</v>
      </c>
      <c r="J269" s="69">
        <v>0</v>
      </c>
      <c r="K269" s="67" t="s">
        <v>55</v>
      </c>
      <c r="L269" s="70"/>
      <c r="M269" s="70"/>
      <c r="N269" s="70"/>
      <c r="O269" s="70"/>
      <c r="P269" s="70"/>
    </row>
    <row r="270" spans="2:16" ht="68.25" customHeight="1">
      <c r="B270" s="67" t="s">
        <v>235</v>
      </c>
      <c r="C270" s="68" t="s">
        <v>38</v>
      </c>
      <c r="D270" s="68" t="s">
        <v>15</v>
      </c>
      <c r="E270" s="68" t="s">
        <v>246</v>
      </c>
      <c r="F270" s="68" t="s">
        <v>13</v>
      </c>
      <c r="G270" s="67" t="s">
        <v>106</v>
      </c>
      <c r="H270" s="69">
        <v>20</v>
      </c>
      <c r="I270" s="69">
        <v>28</v>
      </c>
      <c r="J270" s="69">
        <v>32</v>
      </c>
      <c r="K270" s="67"/>
      <c r="L270" s="70"/>
      <c r="M270" s="70"/>
      <c r="N270" s="70"/>
      <c r="O270" s="70"/>
      <c r="P270" s="70"/>
    </row>
    <row r="271" spans="2:16" ht="30" customHeight="1">
      <c r="B271" s="67" t="s">
        <v>104</v>
      </c>
      <c r="C271" s="68" t="s">
        <v>38</v>
      </c>
      <c r="D271" s="68" t="s">
        <v>15</v>
      </c>
      <c r="E271" s="68" t="s">
        <v>246</v>
      </c>
      <c r="F271" s="68" t="s">
        <v>105</v>
      </c>
      <c r="G271" s="67" t="s">
        <v>104</v>
      </c>
      <c r="H271" s="69">
        <v>20</v>
      </c>
      <c r="I271" s="69">
        <v>28</v>
      </c>
      <c r="J271" s="69">
        <v>32</v>
      </c>
      <c r="K271" s="67"/>
      <c r="L271" s="70"/>
      <c r="M271" s="70"/>
      <c r="N271" s="70"/>
      <c r="O271" s="70"/>
      <c r="P271" s="70"/>
    </row>
    <row r="272" spans="2:16" ht="63" customHeight="1">
      <c r="B272" s="78" t="s">
        <v>218</v>
      </c>
      <c r="C272" s="68" t="s">
        <v>38</v>
      </c>
      <c r="D272" s="68" t="s">
        <v>15</v>
      </c>
      <c r="E272" s="68" t="s">
        <v>256</v>
      </c>
      <c r="F272" s="68" t="s">
        <v>13</v>
      </c>
      <c r="G272" s="67" t="s">
        <v>53</v>
      </c>
      <c r="H272" s="69">
        <v>0</v>
      </c>
      <c r="I272" s="69">
        <v>0</v>
      </c>
      <c r="J272" s="69">
        <v>3421.6</v>
      </c>
      <c r="K272" s="67"/>
      <c r="L272" s="70"/>
      <c r="M272" s="70"/>
      <c r="N272" s="70"/>
      <c r="O272" s="70"/>
      <c r="P272" s="70"/>
    </row>
    <row r="273" spans="2:16" ht="30" customHeight="1">
      <c r="B273" s="67" t="s">
        <v>55</v>
      </c>
      <c r="C273" s="68" t="s">
        <v>38</v>
      </c>
      <c r="D273" s="68" t="s">
        <v>15</v>
      </c>
      <c r="E273" s="68" t="s">
        <v>204</v>
      </c>
      <c r="F273" s="68" t="s">
        <v>56</v>
      </c>
      <c r="G273" s="67" t="s">
        <v>55</v>
      </c>
      <c r="H273" s="69">
        <v>0</v>
      </c>
      <c r="I273" s="69">
        <v>0</v>
      </c>
      <c r="J273" s="69">
        <v>3421.6</v>
      </c>
      <c r="K273" s="67"/>
      <c r="L273" s="70"/>
      <c r="M273" s="70"/>
      <c r="N273" s="70"/>
      <c r="O273" s="70"/>
      <c r="P273" s="70"/>
    </row>
    <row r="274" spans="2:16" ht="68.25" customHeight="1">
      <c r="B274" s="67" t="s">
        <v>225</v>
      </c>
      <c r="C274" s="68" t="s">
        <v>38</v>
      </c>
      <c r="D274" s="68" t="s">
        <v>15</v>
      </c>
      <c r="E274" s="68" t="s">
        <v>217</v>
      </c>
      <c r="F274" s="68"/>
      <c r="G274" s="67"/>
      <c r="H274" s="69">
        <f>H275</f>
        <v>4165.3</v>
      </c>
      <c r="I274" s="69">
        <f>I275</f>
        <v>4095.4</v>
      </c>
      <c r="J274" s="69">
        <f>J275</f>
        <v>4111.6</v>
      </c>
      <c r="K274" s="67"/>
      <c r="L274" s="70"/>
      <c r="M274" s="70"/>
      <c r="N274" s="70"/>
      <c r="O274" s="70"/>
      <c r="P274" s="70"/>
    </row>
    <row r="275" spans="2:16" ht="30" customHeight="1">
      <c r="B275" s="67" t="s">
        <v>55</v>
      </c>
      <c r="C275" s="68" t="s">
        <v>38</v>
      </c>
      <c r="D275" s="68" t="s">
        <v>15</v>
      </c>
      <c r="E275" s="68" t="s">
        <v>217</v>
      </c>
      <c r="F275" s="68" t="s">
        <v>56</v>
      </c>
      <c r="G275" s="67"/>
      <c r="H275" s="69">
        <v>4165.3</v>
      </c>
      <c r="I275" s="69">
        <v>4095.4</v>
      </c>
      <c r="J275" s="69">
        <v>4111.6</v>
      </c>
      <c r="K275" s="67"/>
      <c r="L275" s="70"/>
      <c r="M275" s="70"/>
      <c r="N275" s="70"/>
      <c r="O275" s="70"/>
      <c r="P275" s="70"/>
    </row>
    <row r="276" spans="2:16" ht="30" customHeight="1">
      <c r="B276" s="62" t="s">
        <v>184</v>
      </c>
      <c r="C276" s="63" t="s">
        <v>62</v>
      </c>
      <c r="D276" s="63" t="s">
        <v>16</v>
      </c>
      <c r="E276" s="63" t="s">
        <v>13</v>
      </c>
      <c r="F276" s="63" t="s">
        <v>13</v>
      </c>
      <c r="G276" s="62" t="s">
        <v>184</v>
      </c>
      <c r="H276" s="64">
        <f>SUM(H277+H280)</f>
        <v>1938.6</v>
      </c>
      <c r="I276" s="64">
        <f>SUM(I277+I280)</f>
        <v>1938.6</v>
      </c>
      <c r="J276" s="64">
        <f>SUM(J277+J280)</f>
        <v>1938.6</v>
      </c>
      <c r="K276" s="62" t="s">
        <v>184</v>
      </c>
      <c r="L276" s="66"/>
      <c r="M276" s="66"/>
      <c r="N276" s="66"/>
      <c r="O276" s="66"/>
      <c r="P276" s="66"/>
    </row>
    <row r="277" spans="2:16" ht="30" customHeight="1">
      <c r="B277" s="62" t="s">
        <v>185</v>
      </c>
      <c r="C277" s="63" t="s">
        <v>62</v>
      </c>
      <c r="D277" s="63" t="s">
        <v>18</v>
      </c>
      <c r="E277" s="68" t="s">
        <v>13</v>
      </c>
      <c r="F277" s="68" t="s">
        <v>13</v>
      </c>
      <c r="G277" s="67" t="s">
        <v>185</v>
      </c>
      <c r="H277" s="64">
        <f>H278</f>
        <v>1888.6</v>
      </c>
      <c r="I277" s="64">
        <f>I278</f>
        <v>1888.6</v>
      </c>
      <c r="J277" s="64">
        <f>J278</f>
        <v>1888.6</v>
      </c>
      <c r="K277" s="67" t="s">
        <v>185</v>
      </c>
      <c r="L277" s="70"/>
      <c r="M277" s="70"/>
      <c r="N277" s="70"/>
      <c r="O277" s="70"/>
      <c r="P277" s="70"/>
    </row>
    <row r="278" spans="2:16" ht="33" customHeight="1">
      <c r="B278" s="67" t="s">
        <v>53</v>
      </c>
      <c r="C278" s="68" t="s">
        <v>62</v>
      </c>
      <c r="D278" s="68" t="s">
        <v>18</v>
      </c>
      <c r="E278" s="68" t="s">
        <v>219</v>
      </c>
      <c r="F278" s="68" t="s">
        <v>13</v>
      </c>
      <c r="G278" s="67" t="s">
        <v>53</v>
      </c>
      <c r="H278" s="69">
        <v>1888.6</v>
      </c>
      <c r="I278" s="69">
        <v>1888.6</v>
      </c>
      <c r="J278" s="69">
        <v>1888.6</v>
      </c>
      <c r="K278" s="67" t="s">
        <v>53</v>
      </c>
      <c r="L278" s="70"/>
      <c r="M278" s="70"/>
      <c r="N278" s="70"/>
      <c r="O278" s="70"/>
      <c r="P278" s="70"/>
    </row>
    <row r="279" spans="2:16" ht="30" customHeight="1">
      <c r="B279" s="67" t="s">
        <v>221</v>
      </c>
      <c r="C279" s="68" t="s">
        <v>62</v>
      </c>
      <c r="D279" s="68" t="s">
        <v>18</v>
      </c>
      <c r="E279" s="68" t="s">
        <v>219</v>
      </c>
      <c r="F279" s="68" t="s">
        <v>220</v>
      </c>
      <c r="G279" s="67" t="s">
        <v>55</v>
      </c>
      <c r="H279" s="69">
        <v>1888.6</v>
      </c>
      <c r="I279" s="69">
        <v>1888.6</v>
      </c>
      <c r="J279" s="69">
        <v>1888.6</v>
      </c>
      <c r="K279" s="67" t="s">
        <v>55</v>
      </c>
      <c r="L279" s="70"/>
      <c r="M279" s="70"/>
      <c r="N279" s="70"/>
      <c r="O279" s="70"/>
      <c r="P279" s="70"/>
    </row>
    <row r="280" spans="2:16" ht="35.25" customHeight="1">
      <c r="B280" s="62" t="s">
        <v>222</v>
      </c>
      <c r="C280" s="63" t="s">
        <v>62</v>
      </c>
      <c r="D280" s="63" t="s">
        <v>30</v>
      </c>
      <c r="E280" s="63"/>
      <c r="F280" s="63"/>
      <c r="G280" s="62"/>
      <c r="H280" s="64">
        <v>50</v>
      </c>
      <c r="I280" s="64">
        <v>50</v>
      </c>
      <c r="J280" s="64">
        <v>50</v>
      </c>
      <c r="K280" s="67"/>
      <c r="L280" s="70"/>
      <c r="M280" s="70"/>
      <c r="N280" s="70"/>
      <c r="O280" s="70"/>
      <c r="P280" s="70"/>
    </row>
    <row r="281" spans="2:16" ht="65.25" customHeight="1">
      <c r="B281" s="78" t="s">
        <v>207</v>
      </c>
      <c r="C281" s="68" t="s">
        <v>62</v>
      </c>
      <c r="D281" s="68" t="s">
        <v>30</v>
      </c>
      <c r="E281" s="68" t="s">
        <v>205</v>
      </c>
      <c r="F281" s="68"/>
      <c r="G281" s="67"/>
      <c r="H281" s="69">
        <v>50</v>
      </c>
      <c r="I281" s="69">
        <v>50</v>
      </c>
      <c r="J281" s="69">
        <v>50</v>
      </c>
      <c r="K281" s="67"/>
      <c r="L281" s="70"/>
      <c r="M281" s="70"/>
      <c r="N281" s="70"/>
      <c r="O281" s="70"/>
      <c r="P281" s="70"/>
    </row>
    <row r="282" spans="2:16" ht="30" customHeight="1">
      <c r="B282" s="67" t="s">
        <v>21</v>
      </c>
      <c r="C282" s="68" t="s">
        <v>62</v>
      </c>
      <c r="D282" s="68" t="s">
        <v>30</v>
      </c>
      <c r="E282" s="68" t="s">
        <v>205</v>
      </c>
      <c r="F282" s="68" t="s">
        <v>22</v>
      </c>
      <c r="G282" s="67"/>
      <c r="H282" s="69">
        <v>50</v>
      </c>
      <c r="I282" s="69">
        <v>50</v>
      </c>
      <c r="J282" s="69">
        <v>50</v>
      </c>
      <c r="K282" s="67"/>
      <c r="L282" s="70"/>
      <c r="M282" s="70"/>
      <c r="N282" s="70"/>
      <c r="O282" s="70"/>
      <c r="P282" s="70"/>
    </row>
    <row r="283" spans="2:16" ht="35.25" customHeight="1">
      <c r="B283" s="62" t="s">
        <v>187</v>
      </c>
      <c r="C283" s="63" t="s">
        <v>44</v>
      </c>
      <c r="D283" s="63" t="s">
        <v>16</v>
      </c>
      <c r="E283" s="63" t="s">
        <v>13</v>
      </c>
      <c r="F283" s="63" t="s">
        <v>13</v>
      </c>
      <c r="G283" s="62" t="s">
        <v>187</v>
      </c>
      <c r="H283" s="64">
        <f>H285</f>
        <v>339.5</v>
      </c>
      <c r="I283" s="64">
        <v>0</v>
      </c>
      <c r="J283" s="64">
        <v>0</v>
      </c>
      <c r="K283" s="62" t="s">
        <v>187</v>
      </c>
      <c r="L283" s="66"/>
      <c r="M283" s="66"/>
      <c r="N283" s="66"/>
      <c r="O283" s="66"/>
      <c r="P283" s="66"/>
    </row>
    <row r="284" spans="2:16" ht="33.75" customHeight="1">
      <c r="B284" s="62" t="s">
        <v>188</v>
      </c>
      <c r="C284" s="63" t="s">
        <v>44</v>
      </c>
      <c r="D284" s="63" t="s">
        <v>15</v>
      </c>
      <c r="E284" s="68" t="s">
        <v>13</v>
      </c>
      <c r="F284" s="68" t="s">
        <v>13</v>
      </c>
      <c r="G284" s="67" t="s">
        <v>188</v>
      </c>
      <c r="H284" s="64">
        <f>300+39.5</f>
        <v>339.5</v>
      </c>
      <c r="I284" s="64">
        <v>0</v>
      </c>
      <c r="J284" s="64">
        <v>0</v>
      </c>
      <c r="K284" s="67" t="s">
        <v>188</v>
      </c>
      <c r="L284" s="70"/>
      <c r="M284" s="70"/>
      <c r="N284" s="70"/>
      <c r="O284" s="70"/>
      <c r="P284" s="70"/>
    </row>
    <row r="285" spans="2:16" ht="30" customHeight="1">
      <c r="B285" s="67" t="s">
        <v>189</v>
      </c>
      <c r="C285" s="68" t="s">
        <v>44</v>
      </c>
      <c r="D285" s="68" t="s">
        <v>15</v>
      </c>
      <c r="E285" s="68" t="s">
        <v>190</v>
      </c>
      <c r="F285" s="68" t="s">
        <v>13</v>
      </c>
      <c r="G285" s="67" t="s">
        <v>189</v>
      </c>
      <c r="H285" s="69">
        <f>300+39.5</f>
        <v>339.5</v>
      </c>
      <c r="I285" s="69">
        <v>0</v>
      </c>
      <c r="J285" s="69">
        <v>0</v>
      </c>
      <c r="K285" s="67" t="s">
        <v>189</v>
      </c>
      <c r="L285" s="70"/>
      <c r="M285" s="70"/>
      <c r="N285" s="70"/>
      <c r="O285" s="70"/>
      <c r="P285" s="70"/>
    </row>
    <row r="286" spans="2:16" ht="30" customHeight="1">
      <c r="B286" s="67" t="s">
        <v>41</v>
      </c>
      <c r="C286" s="68" t="s">
        <v>44</v>
      </c>
      <c r="D286" s="68" t="s">
        <v>15</v>
      </c>
      <c r="E286" s="68" t="s">
        <v>190</v>
      </c>
      <c r="F286" s="68" t="s">
        <v>42</v>
      </c>
      <c r="G286" s="67" t="s">
        <v>41</v>
      </c>
      <c r="H286" s="69">
        <f>300+39.5</f>
        <v>339.5</v>
      </c>
      <c r="I286" s="69">
        <v>0</v>
      </c>
      <c r="J286" s="69">
        <v>0</v>
      </c>
      <c r="K286" s="67" t="s">
        <v>41</v>
      </c>
      <c r="L286" s="70"/>
      <c r="M286" s="70"/>
      <c r="N286" s="70"/>
      <c r="O286" s="70"/>
      <c r="P286" s="70"/>
    </row>
    <row r="287" spans="2:16" ht="30" customHeight="1" hidden="1">
      <c r="B287" s="62" t="s">
        <v>191</v>
      </c>
      <c r="C287" s="63" t="s">
        <v>192</v>
      </c>
      <c r="D287" s="63" t="s">
        <v>16</v>
      </c>
      <c r="E287" s="63" t="s">
        <v>13</v>
      </c>
      <c r="F287" s="63" t="s">
        <v>13</v>
      </c>
      <c r="G287" s="62" t="s">
        <v>191</v>
      </c>
      <c r="H287" s="69">
        <v>0</v>
      </c>
      <c r="I287" s="69">
        <v>0</v>
      </c>
      <c r="J287" s="69">
        <v>0</v>
      </c>
      <c r="K287" s="62" t="s">
        <v>191</v>
      </c>
      <c r="L287" s="66"/>
      <c r="M287" s="66"/>
      <c r="N287" s="66"/>
      <c r="O287" s="66"/>
      <c r="P287" s="66"/>
    </row>
    <row r="288" spans="2:16" ht="30" customHeight="1" hidden="1">
      <c r="B288" s="67" t="s">
        <v>193</v>
      </c>
      <c r="C288" s="68" t="s">
        <v>192</v>
      </c>
      <c r="D288" s="68" t="s">
        <v>24</v>
      </c>
      <c r="E288" s="68" t="s">
        <v>13</v>
      </c>
      <c r="F288" s="68" t="s">
        <v>13</v>
      </c>
      <c r="G288" s="67" t="s">
        <v>193</v>
      </c>
      <c r="H288" s="69">
        <v>0</v>
      </c>
      <c r="I288" s="69">
        <v>0</v>
      </c>
      <c r="J288" s="69">
        <v>0</v>
      </c>
      <c r="K288" s="67" t="s">
        <v>193</v>
      </c>
      <c r="L288" s="70"/>
      <c r="M288" s="70"/>
      <c r="N288" s="70"/>
      <c r="O288" s="70"/>
      <c r="P288" s="70"/>
    </row>
    <row r="289" spans="2:16" ht="30" customHeight="1" hidden="1">
      <c r="B289" s="84" t="s">
        <v>194</v>
      </c>
      <c r="C289" s="68" t="s">
        <v>192</v>
      </c>
      <c r="D289" s="68" t="s">
        <v>24</v>
      </c>
      <c r="E289" s="68" t="s">
        <v>195</v>
      </c>
      <c r="F289" s="68" t="s">
        <v>13</v>
      </c>
      <c r="G289" s="84" t="s">
        <v>194</v>
      </c>
      <c r="H289" s="69">
        <v>0</v>
      </c>
      <c r="I289" s="69">
        <v>0</v>
      </c>
      <c r="J289" s="69">
        <v>0</v>
      </c>
      <c r="K289" s="84" t="s">
        <v>194</v>
      </c>
      <c r="L289" s="70"/>
      <c r="M289" s="70"/>
      <c r="N289" s="70"/>
      <c r="O289" s="70"/>
      <c r="P289" s="70"/>
    </row>
    <row r="290" spans="2:16" ht="30" customHeight="1" hidden="1">
      <c r="B290" s="67" t="s">
        <v>196</v>
      </c>
      <c r="C290" s="68" t="s">
        <v>192</v>
      </c>
      <c r="D290" s="68" t="s">
        <v>24</v>
      </c>
      <c r="E290" s="68" t="s">
        <v>195</v>
      </c>
      <c r="F290" s="68" t="s">
        <v>197</v>
      </c>
      <c r="G290" s="67" t="s">
        <v>196</v>
      </c>
      <c r="H290" s="69">
        <v>0</v>
      </c>
      <c r="I290" s="69">
        <v>0</v>
      </c>
      <c r="J290" s="69">
        <v>0</v>
      </c>
      <c r="K290" s="67" t="s">
        <v>196</v>
      </c>
      <c r="L290" s="70"/>
      <c r="M290" s="70"/>
      <c r="N290" s="70"/>
      <c r="O290" s="70"/>
      <c r="P290" s="70"/>
    </row>
    <row r="291" spans="2:16" ht="30" customHeight="1">
      <c r="B291" s="86" t="s">
        <v>12</v>
      </c>
      <c r="C291" s="59" t="s">
        <v>13</v>
      </c>
      <c r="D291" s="59" t="s">
        <v>13</v>
      </c>
      <c r="E291" s="59" t="s">
        <v>13</v>
      </c>
      <c r="F291" s="59" t="s">
        <v>13</v>
      </c>
      <c r="G291" s="86" t="s">
        <v>12</v>
      </c>
      <c r="H291" s="87">
        <f>SUM(H11+H71+H84+H88+H146+H170+H234+H264+H276+H283)</f>
        <v>670895.3400000001</v>
      </c>
      <c r="I291" s="87">
        <f>SUM(I11+I71+I84+I88+I146+I170+I234+I264+I276+I283)</f>
        <v>640547.04</v>
      </c>
      <c r="J291" s="87">
        <f>SUM(J11+J71+J84+J88+J146+J170+J234+J264+J276+J283)</f>
        <v>664091.5399999999</v>
      </c>
      <c r="K291" s="86" t="s">
        <v>12</v>
      </c>
      <c r="L291" s="88"/>
      <c r="M291" s="88"/>
      <c r="N291" s="88"/>
      <c r="O291" s="88"/>
      <c r="P291" s="88"/>
    </row>
  </sheetData>
  <sheetProtection/>
  <mergeCells count="8">
    <mergeCell ref="B5:K5"/>
    <mergeCell ref="B8:B9"/>
    <mergeCell ref="C8:F8"/>
    <mergeCell ref="G8:G9"/>
    <mergeCell ref="H8:H9"/>
    <mergeCell ref="I8:I9"/>
    <mergeCell ref="J8:J9"/>
    <mergeCell ref="K8:K9"/>
  </mergeCells>
  <printOptions/>
  <pageMargins left="0.15748031496062992" right="0.9448818897637796" top="0.1968503937007874" bottom="0.2362204724409449" header="0.15748031496062992" footer="0.15748031496062992"/>
  <pageSetup fitToHeight="0"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P406"/>
  <sheetViews>
    <sheetView showGridLines="0" zoomScale="75" zoomScaleNormal="75" zoomScalePageLayoutView="0" workbookViewId="0" topLeftCell="A10">
      <selection activeCell="B405" sqref="B405"/>
    </sheetView>
  </sheetViews>
  <sheetFormatPr defaultColWidth="9.00390625" defaultRowHeight="30" customHeight="1"/>
  <cols>
    <col min="1" max="1" width="6.875" style="54" customWidth="1"/>
    <col min="2" max="2" width="52.375" style="54" customWidth="1"/>
    <col min="3" max="3" width="7.00390625" style="54" customWidth="1"/>
    <col min="4" max="4" width="7.125" style="54" customWidth="1"/>
    <col min="5" max="5" width="11.625" style="54" customWidth="1"/>
    <col min="6" max="6" width="7.875" style="54" customWidth="1"/>
    <col min="7" max="7" width="44.375" style="54" hidden="1" customWidth="1"/>
    <col min="8" max="8" width="15.125" style="54" customWidth="1"/>
    <col min="9" max="9" width="17.00390625" style="54" customWidth="1"/>
    <col min="10" max="10" width="16.25390625" style="54" customWidth="1"/>
    <col min="11" max="11" width="0.12890625" style="54" hidden="1" customWidth="1"/>
    <col min="12" max="12" width="9.875" style="54" customWidth="1"/>
    <col min="13" max="13" width="9.25390625" style="54" customWidth="1"/>
    <col min="14" max="14" width="11.25390625" style="54" customWidth="1"/>
    <col min="15" max="15" width="10.00390625" style="54" customWidth="1"/>
    <col min="16" max="16384" width="9.125" style="54" customWidth="1"/>
  </cols>
  <sheetData>
    <row r="1" spans="2:11" ht="30" customHeight="1">
      <c r="B1" s="52"/>
      <c r="C1" s="52"/>
      <c r="D1" s="52"/>
      <c r="E1" s="52"/>
      <c r="F1" s="52"/>
      <c r="G1" s="52"/>
      <c r="H1" s="53"/>
      <c r="I1" s="56"/>
      <c r="J1" s="56" t="s">
        <v>198</v>
      </c>
      <c r="K1" s="53"/>
    </row>
    <row r="2" spans="2:11" ht="30" customHeight="1">
      <c r="B2" s="55"/>
      <c r="C2" s="55"/>
      <c r="D2" s="55"/>
      <c r="E2" s="55"/>
      <c r="F2" s="55"/>
      <c r="G2" s="55"/>
      <c r="H2" s="56"/>
      <c r="I2" s="56"/>
      <c r="J2" s="56" t="s">
        <v>4</v>
      </c>
      <c r="K2" s="56"/>
    </row>
    <row r="3" spans="2:11" ht="30" customHeight="1">
      <c r="B3" s="55"/>
      <c r="C3" s="55"/>
      <c r="D3" s="55"/>
      <c r="E3" s="55"/>
      <c r="F3" s="55"/>
      <c r="G3" s="55"/>
      <c r="H3" s="56"/>
      <c r="I3" s="56"/>
      <c r="J3" s="56" t="s">
        <v>259</v>
      </c>
      <c r="K3" s="56"/>
    </row>
    <row r="4" spans="2:11" ht="30" customHeight="1">
      <c r="B4" s="55"/>
      <c r="C4" s="55"/>
      <c r="D4" s="55"/>
      <c r="E4" s="55"/>
      <c r="F4" s="55"/>
      <c r="G4" s="55"/>
      <c r="H4" s="56"/>
      <c r="I4" s="56"/>
      <c r="J4" s="56"/>
      <c r="K4" s="56"/>
    </row>
    <row r="5" spans="2:11" ht="48.75" customHeight="1">
      <c r="B5" s="116" t="s">
        <v>201</v>
      </c>
      <c r="C5" s="116"/>
      <c r="D5" s="116"/>
      <c r="E5" s="116"/>
      <c r="F5" s="116"/>
      <c r="G5" s="116"/>
      <c r="H5" s="116"/>
      <c r="I5" s="116"/>
      <c r="J5" s="116"/>
      <c r="K5" s="116"/>
    </row>
    <row r="6" spans="2:11" ht="30" customHeight="1">
      <c r="B6" s="57"/>
      <c r="C6" s="57"/>
      <c r="D6" s="57"/>
      <c r="E6" s="57"/>
      <c r="F6" s="57"/>
      <c r="G6" s="57"/>
      <c r="H6" s="57"/>
      <c r="I6" s="57"/>
      <c r="J6" s="57"/>
      <c r="K6" s="57"/>
    </row>
    <row r="7" spans="2:11" ht="30" customHeight="1">
      <c r="B7" s="57"/>
      <c r="C7" s="57"/>
      <c r="D7" s="57"/>
      <c r="E7" s="57"/>
      <c r="F7" s="57"/>
      <c r="G7" s="57"/>
      <c r="H7" s="58"/>
      <c r="I7" s="58"/>
      <c r="J7" s="58" t="s">
        <v>6</v>
      </c>
      <c r="K7" s="58"/>
    </row>
    <row r="8" spans="2:11" ht="30" customHeight="1">
      <c r="B8" s="117" t="s">
        <v>9</v>
      </c>
      <c r="C8" s="118" t="s">
        <v>7</v>
      </c>
      <c r="D8" s="119"/>
      <c r="E8" s="119"/>
      <c r="F8" s="120"/>
      <c r="G8" s="117" t="s">
        <v>9</v>
      </c>
      <c r="H8" s="117" t="s">
        <v>10</v>
      </c>
      <c r="I8" s="121" t="s">
        <v>11</v>
      </c>
      <c r="J8" s="121" t="s">
        <v>200</v>
      </c>
      <c r="K8" s="117" t="s">
        <v>9</v>
      </c>
    </row>
    <row r="9" spans="2:11" ht="45" customHeight="1">
      <c r="B9" s="117"/>
      <c r="C9" s="60" t="s">
        <v>0</v>
      </c>
      <c r="D9" s="60" t="s">
        <v>1</v>
      </c>
      <c r="E9" s="60" t="s">
        <v>2</v>
      </c>
      <c r="F9" s="60" t="s">
        <v>3</v>
      </c>
      <c r="G9" s="117"/>
      <c r="H9" s="117"/>
      <c r="I9" s="122"/>
      <c r="J9" s="122"/>
      <c r="K9" s="117"/>
    </row>
    <row r="10" spans="2:11" ht="30" customHeight="1">
      <c r="B10" s="61">
        <v>1</v>
      </c>
      <c r="C10" s="61">
        <v>2</v>
      </c>
      <c r="D10" s="61">
        <v>3</v>
      </c>
      <c r="E10" s="61">
        <v>4</v>
      </c>
      <c r="F10" s="61">
        <v>5</v>
      </c>
      <c r="G10" s="61"/>
      <c r="H10" s="61">
        <v>6</v>
      </c>
      <c r="I10" s="61">
        <v>7</v>
      </c>
      <c r="J10" s="61">
        <v>8</v>
      </c>
      <c r="K10" s="61"/>
    </row>
    <row r="11" spans="2:16" ht="30" customHeight="1" hidden="1">
      <c r="B11" s="94" t="s">
        <v>14</v>
      </c>
      <c r="C11" s="95" t="s">
        <v>15</v>
      </c>
      <c r="D11" s="95" t="s">
        <v>16</v>
      </c>
      <c r="E11" s="95" t="s">
        <v>13</v>
      </c>
      <c r="F11" s="95" t="s">
        <v>13</v>
      </c>
      <c r="G11" s="94" t="s">
        <v>14</v>
      </c>
      <c r="H11" s="96">
        <f>SUM(H20+H23+H28+H35+H40+H43+H46)</f>
        <v>69922.44</v>
      </c>
      <c r="I11" s="96">
        <f>SUM(I20+I23+I28+I35+I40+I43+I46)</f>
        <v>85514.94</v>
      </c>
      <c r="J11" s="96">
        <f>SUM(J20+J23+J28+J35+J40+J43+J46)</f>
        <v>103459.24</v>
      </c>
      <c r="K11" s="94" t="s">
        <v>14</v>
      </c>
      <c r="L11" s="97"/>
      <c r="M11" s="98"/>
      <c r="N11" s="98"/>
      <c r="O11" s="98"/>
      <c r="P11" s="98"/>
    </row>
    <row r="12" spans="2:16" ht="30" customHeight="1" hidden="1">
      <c r="B12" s="99" t="s">
        <v>17</v>
      </c>
      <c r="C12" s="100" t="s">
        <v>15</v>
      </c>
      <c r="D12" s="100" t="s">
        <v>18</v>
      </c>
      <c r="E12" s="100" t="s">
        <v>13</v>
      </c>
      <c r="F12" s="100" t="s">
        <v>13</v>
      </c>
      <c r="G12" s="99" t="s">
        <v>17</v>
      </c>
      <c r="H12" s="101">
        <f>SUM(H13)</f>
        <v>0</v>
      </c>
      <c r="I12" s="101">
        <f>SUM(I13)</f>
        <v>0</v>
      </c>
      <c r="J12" s="101">
        <f>SUM(J13)</f>
        <v>0</v>
      </c>
      <c r="K12" s="99" t="s">
        <v>17</v>
      </c>
      <c r="L12" s="102"/>
      <c r="M12" s="102"/>
      <c r="N12" s="102"/>
      <c r="O12" s="102"/>
      <c r="P12" s="102"/>
    </row>
    <row r="13" spans="2:16" ht="30" customHeight="1" hidden="1">
      <c r="B13" s="99" t="s">
        <v>19</v>
      </c>
      <c r="C13" s="100" t="s">
        <v>15</v>
      </c>
      <c r="D13" s="100" t="s">
        <v>18</v>
      </c>
      <c r="E13" s="100" t="s">
        <v>20</v>
      </c>
      <c r="F13" s="100" t="s">
        <v>13</v>
      </c>
      <c r="G13" s="99" t="s">
        <v>19</v>
      </c>
      <c r="H13" s="101">
        <f>SUM(H14)</f>
        <v>0</v>
      </c>
      <c r="I13" s="101">
        <f>SUM(I14)</f>
        <v>0</v>
      </c>
      <c r="J13" s="101">
        <v>0</v>
      </c>
      <c r="K13" s="99" t="s">
        <v>19</v>
      </c>
      <c r="L13" s="102"/>
      <c r="M13" s="102"/>
      <c r="N13" s="102"/>
      <c r="O13" s="102"/>
      <c r="P13" s="102"/>
    </row>
    <row r="14" spans="2:16" ht="30" customHeight="1" hidden="1">
      <c r="B14" s="99" t="s">
        <v>21</v>
      </c>
      <c r="C14" s="100" t="s">
        <v>15</v>
      </c>
      <c r="D14" s="100" t="s">
        <v>18</v>
      </c>
      <c r="E14" s="100" t="s">
        <v>20</v>
      </c>
      <c r="F14" s="100" t="s">
        <v>22</v>
      </c>
      <c r="G14" s="99" t="s">
        <v>21</v>
      </c>
      <c r="H14" s="101">
        <v>0</v>
      </c>
      <c r="I14" s="101">
        <v>0</v>
      </c>
      <c r="J14" s="101">
        <v>0</v>
      </c>
      <c r="K14" s="99" t="s">
        <v>21</v>
      </c>
      <c r="L14" s="102"/>
      <c r="M14" s="102"/>
      <c r="N14" s="102"/>
      <c r="O14" s="102"/>
      <c r="P14" s="102"/>
    </row>
    <row r="15" spans="2:16" ht="30" customHeight="1" hidden="1">
      <c r="B15" s="99" t="s">
        <v>23</v>
      </c>
      <c r="C15" s="100" t="s">
        <v>15</v>
      </c>
      <c r="D15" s="100" t="s">
        <v>24</v>
      </c>
      <c r="E15" s="100" t="s">
        <v>13</v>
      </c>
      <c r="F15" s="100" t="s">
        <v>13</v>
      </c>
      <c r="G15" s="99" t="s">
        <v>23</v>
      </c>
      <c r="H15" s="101">
        <f>SUM(H17+H19)</f>
        <v>0</v>
      </c>
      <c r="I15" s="101">
        <f>SUM(I17+I19)</f>
        <v>0</v>
      </c>
      <c r="J15" s="101">
        <f>SUM(J17+J19)</f>
        <v>0</v>
      </c>
      <c r="K15" s="99" t="s">
        <v>23</v>
      </c>
      <c r="L15" s="102"/>
      <c r="M15" s="102"/>
      <c r="N15" s="102"/>
      <c r="O15" s="102"/>
      <c r="P15" s="102"/>
    </row>
    <row r="16" spans="2:16" ht="30" customHeight="1" hidden="1">
      <c r="B16" s="99" t="s">
        <v>25</v>
      </c>
      <c r="C16" s="100" t="s">
        <v>15</v>
      </c>
      <c r="D16" s="100" t="s">
        <v>24</v>
      </c>
      <c r="E16" s="100" t="s">
        <v>26</v>
      </c>
      <c r="F16" s="100" t="s">
        <v>13</v>
      </c>
      <c r="G16" s="99" t="s">
        <v>25</v>
      </c>
      <c r="H16" s="101">
        <f>SUM(H17)</f>
        <v>0</v>
      </c>
      <c r="I16" s="101">
        <f>SUM(I17)</f>
        <v>0</v>
      </c>
      <c r="J16" s="101">
        <f>SUM(J17)</f>
        <v>0</v>
      </c>
      <c r="K16" s="99" t="s">
        <v>25</v>
      </c>
      <c r="L16" s="102"/>
      <c r="M16" s="102"/>
      <c r="N16" s="102"/>
      <c r="O16" s="102"/>
      <c r="P16" s="102"/>
    </row>
    <row r="17" spans="2:16" ht="30" customHeight="1" hidden="1">
      <c r="B17" s="99" t="s">
        <v>21</v>
      </c>
      <c r="C17" s="100" t="s">
        <v>15</v>
      </c>
      <c r="D17" s="100" t="s">
        <v>24</v>
      </c>
      <c r="E17" s="100" t="s">
        <v>26</v>
      </c>
      <c r="F17" s="100" t="s">
        <v>22</v>
      </c>
      <c r="G17" s="99" t="s">
        <v>21</v>
      </c>
      <c r="H17" s="101">
        <v>0</v>
      </c>
      <c r="I17" s="101">
        <v>0</v>
      </c>
      <c r="J17" s="101">
        <v>0</v>
      </c>
      <c r="K17" s="99" t="s">
        <v>21</v>
      </c>
      <c r="L17" s="102"/>
      <c r="M17" s="102"/>
      <c r="N17" s="102"/>
      <c r="O17" s="102"/>
      <c r="P17" s="102"/>
    </row>
    <row r="18" spans="2:16" ht="30" customHeight="1" hidden="1">
      <c r="B18" s="99" t="s">
        <v>27</v>
      </c>
      <c r="C18" s="100" t="s">
        <v>15</v>
      </c>
      <c r="D18" s="100" t="s">
        <v>24</v>
      </c>
      <c r="E18" s="100" t="s">
        <v>28</v>
      </c>
      <c r="F18" s="100" t="s">
        <v>13</v>
      </c>
      <c r="G18" s="99" t="s">
        <v>27</v>
      </c>
      <c r="H18" s="101">
        <f>SUM(H19)</f>
        <v>0</v>
      </c>
      <c r="I18" s="101">
        <f>SUM(I19)</f>
        <v>0</v>
      </c>
      <c r="J18" s="101">
        <f>SUM(J19)</f>
        <v>0</v>
      </c>
      <c r="K18" s="99" t="s">
        <v>27</v>
      </c>
      <c r="L18" s="102"/>
      <c r="M18" s="102"/>
      <c r="N18" s="102"/>
      <c r="O18" s="102"/>
      <c r="P18" s="102"/>
    </row>
    <row r="19" spans="2:16" ht="30" customHeight="1" hidden="1">
      <c r="B19" s="99" t="s">
        <v>21</v>
      </c>
      <c r="C19" s="100" t="s">
        <v>15</v>
      </c>
      <c r="D19" s="100" t="s">
        <v>24</v>
      </c>
      <c r="E19" s="100" t="s">
        <v>28</v>
      </c>
      <c r="F19" s="100" t="s">
        <v>22</v>
      </c>
      <c r="G19" s="99" t="s">
        <v>21</v>
      </c>
      <c r="H19" s="101">
        <v>0</v>
      </c>
      <c r="I19" s="101">
        <v>0</v>
      </c>
      <c r="J19" s="101">
        <v>0</v>
      </c>
      <c r="K19" s="99" t="s">
        <v>21</v>
      </c>
      <c r="L19" s="102"/>
      <c r="M19" s="102"/>
      <c r="N19" s="102"/>
      <c r="O19" s="102"/>
      <c r="P19" s="102"/>
    </row>
    <row r="20" spans="2:16" s="91" customFormat="1" ht="60" customHeight="1" hidden="1">
      <c r="B20" s="73" t="s">
        <v>17</v>
      </c>
      <c r="C20" s="72" t="s">
        <v>15</v>
      </c>
      <c r="D20" s="72" t="s">
        <v>18</v>
      </c>
      <c r="E20" s="72" t="s">
        <v>13</v>
      </c>
      <c r="F20" s="72" t="s">
        <v>13</v>
      </c>
      <c r="G20" s="73" t="s">
        <v>17</v>
      </c>
      <c r="H20" s="74">
        <v>1045.04</v>
      </c>
      <c r="I20" s="74">
        <v>1045.04</v>
      </c>
      <c r="J20" s="74">
        <v>1045.04</v>
      </c>
      <c r="K20" s="73" t="s">
        <v>17</v>
      </c>
      <c r="L20" s="93"/>
      <c r="M20" s="93"/>
      <c r="N20" s="93"/>
      <c r="O20" s="93"/>
      <c r="P20" s="93"/>
    </row>
    <row r="21" spans="2:16" ht="30" customHeight="1" hidden="1">
      <c r="B21" s="71" t="s">
        <v>19</v>
      </c>
      <c r="C21" s="76" t="s">
        <v>15</v>
      </c>
      <c r="D21" s="76" t="s">
        <v>18</v>
      </c>
      <c r="E21" s="76" t="s">
        <v>20</v>
      </c>
      <c r="F21" s="76" t="s">
        <v>13</v>
      </c>
      <c r="G21" s="71" t="s">
        <v>19</v>
      </c>
      <c r="H21" s="77">
        <v>1045.04</v>
      </c>
      <c r="I21" s="77">
        <v>1045.04</v>
      </c>
      <c r="J21" s="77">
        <v>1045.04</v>
      </c>
      <c r="K21" s="71" t="s">
        <v>19</v>
      </c>
      <c r="L21" s="75"/>
      <c r="M21" s="75"/>
      <c r="N21" s="75"/>
      <c r="O21" s="75"/>
      <c r="P21" s="75"/>
    </row>
    <row r="22" spans="2:16" ht="30" customHeight="1" hidden="1">
      <c r="B22" s="71" t="s">
        <v>21</v>
      </c>
      <c r="C22" s="76" t="s">
        <v>15</v>
      </c>
      <c r="D22" s="76" t="s">
        <v>18</v>
      </c>
      <c r="E22" s="76" t="s">
        <v>20</v>
      </c>
      <c r="F22" s="76" t="s">
        <v>22</v>
      </c>
      <c r="G22" s="71" t="s">
        <v>21</v>
      </c>
      <c r="H22" s="77">
        <v>1045.04</v>
      </c>
      <c r="I22" s="77">
        <v>1045.04</v>
      </c>
      <c r="J22" s="77">
        <v>1045.04</v>
      </c>
      <c r="K22" s="71" t="s">
        <v>21</v>
      </c>
      <c r="L22" s="75"/>
      <c r="M22" s="75"/>
      <c r="N22" s="75"/>
      <c r="O22" s="75"/>
      <c r="P22" s="75"/>
    </row>
    <row r="23" spans="2:16" s="91" customFormat="1" ht="75" customHeight="1" hidden="1">
      <c r="B23" s="73" t="s">
        <v>23</v>
      </c>
      <c r="C23" s="72" t="s">
        <v>15</v>
      </c>
      <c r="D23" s="72" t="s">
        <v>24</v>
      </c>
      <c r="E23" s="72" t="s">
        <v>13</v>
      </c>
      <c r="F23" s="72" t="s">
        <v>13</v>
      </c>
      <c r="G23" s="73" t="s">
        <v>23</v>
      </c>
      <c r="H23" s="74">
        <f>SUM(H24+H26)</f>
        <v>3786.5</v>
      </c>
      <c r="I23" s="74">
        <f>SUM(I24+I26)</f>
        <v>3786.5</v>
      </c>
      <c r="J23" s="74">
        <f>SUM(J24+J26)</f>
        <v>3786.5</v>
      </c>
      <c r="K23" s="73" t="s">
        <v>23</v>
      </c>
      <c r="L23" s="93"/>
      <c r="M23" s="93"/>
      <c r="N23" s="93"/>
      <c r="O23" s="93"/>
      <c r="P23" s="93"/>
    </row>
    <row r="24" spans="2:16" ht="30" customHeight="1" hidden="1">
      <c r="B24" s="71" t="s">
        <v>25</v>
      </c>
      <c r="C24" s="76" t="s">
        <v>15</v>
      </c>
      <c r="D24" s="76" t="s">
        <v>24</v>
      </c>
      <c r="E24" s="76" t="s">
        <v>26</v>
      </c>
      <c r="F24" s="76" t="s">
        <v>13</v>
      </c>
      <c r="G24" s="71" t="s">
        <v>25</v>
      </c>
      <c r="H24" s="77">
        <v>2989.3</v>
      </c>
      <c r="I24" s="77">
        <v>2989.3</v>
      </c>
      <c r="J24" s="77">
        <v>2989.3</v>
      </c>
      <c r="K24" s="71" t="s">
        <v>25</v>
      </c>
      <c r="L24" s="75"/>
      <c r="M24" s="75"/>
      <c r="N24" s="75"/>
      <c r="O24" s="75"/>
      <c r="P24" s="75"/>
    </row>
    <row r="25" spans="2:16" ht="32.25" customHeight="1" hidden="1">
      <c r="B25" s="71" t="s">
        <v>21</v>
      </c>
      <c r="C25" s="76" t="s">
        <v>15</v>
      </c>
      <c r="D25" s="76" t="s">
        <v>24</v>
      </c>
      <c r="E25" s="76" t="s">
        <v>26</v>
      </c>
      <c r="F25" s="76" t="s">
        <v>22</v>
      </c>
      <c r="G25" s="71" t="s">
        <v>21</v>
      </c>
      <c r="H25" s="77">
        <v>2989.3</v>
      </c>
      <c r="I25" s="77">
        <v>2989.3</v>
      </c>
      <c r="J25" s="77">
        <v>2989.3</v>
      </c>
      <c r="K25" s="71" t="s">
        <v>21</v>
      </c>
      <c r="L25" s="75"/>
      <c r="M25" s="75"/>
      <c r="N25" s="75"/>
      <c r="O25" s="75"/>
      <c r="P25" s="75"/>
    </row>
    <row r="26" spans="2:16" ht="36" customHeight="1" hidden="1">
      <c r="B26" s="71" t="s">
        <v>27</v>
      </c>
      <c r="C26" s="76" t="s">
        <v>15</v>
      </c>
      <c r="D26" s="76" t="s">
        <v>24</v>
      </c>
      <c r="E26" s="76" t="s">
        <v>28</v>
      </c>
      <c r="F26" s="76" t="s">
        <v>13</v>
      </c>
      <c r="G26" s="71" t="s">
        <v>27</v>
      </c>
      <c r="H26" s="77">
        <v>797.2</v>
      </c>
      <c r="I26" s="77">
        <v>797.2</v>
      </c>
      <c r="J26" s="77">
        <v>797.2</v>
      </c>
      <c r="K26" s="71" t="s">
        <v>27</v>
      </c>
      <c r="L26" s="75"/>
      <c r="M26" s="75"/>
      <c r="N26" s="75"/>
      <c r="O26" s="75"/>
      <c r="P26" s="75"/>
    </row>
    <row r="27" spans="2:16" ht="32.25" customHeight="1" hidden="1">
      <c r="B27" s="71" t="s">
        <v>21</v>
      </c>
      <c r="C27" s="76" t="s">
        <v>15</v>
      </c>
      <c r="D27" s="76" t="s">
        <v>24</v>
      </c>
      <c r="E27" s="76" t="s">
        <v>28</v>
      </c>
      <c r="F27" s="76" t="s">
        <v>22</v>
      </c>
      <c r="G27" s="71" t="s">
        <v>21</v>
      </c>
      <c r="H27" s="77">
        <v>797.2</v>
      </c>
      <c r="I27" s="77">
        <v>797.2</v>
      </c>
      <c r="J27" s="77">
        <v>797.2</v>
      </c>
      <c r="K27" s="71" t="s">
        <v>21</v>
      </c>
      <c r="L27" s="75"/>
      <c r="M27" s="75"/>
      <c r="N27" s="75"/>
      <c r="O27" s="75"/>
      <c r="P27" s="75"/>
    </row>
    <row r="28" spans="2:16" s="91" customFormat="1" ht="68.25" customHeight="1" hidden="1">
      <c r="B28" s="94" t="s">
        <v>29</v>
      </c>
      <c r="C28" s="95" t="s">
        <v>15</v>
      </c>
      <c r="D28" s="95" t="s">
        <v>30</v>
      </c>
      <c r="E28" s="95" t="s">
        <v>13</v>
      </c>
      <c r="F28" s="95" t="s">
        <v>13</v>
      </c>
      <c r="G28" s="94" t="s">
        <v>29</v>
      </c>
      <c r="H28" s="96">
        <f>SUM(H30+H32+H34)</f>
        <v>25636.9</v>
      </c>
      <c r="I28" s="96">
        <f>SUM(I30+I32+I34)</f>
        <v>26265.7</v>
      </c>
      <c r="J28" s="96">
        <f>SUM(J30+J32+J34)</f>
        <v>26305.4</v>
      </c>
      <c r="K28" s="94" t="s">
        <v>29</v>
      </c>
      <c r="L28" s="97"/>
      <c r="M28" s="98"/>
      <c r="N28" s="98"/>
      <c r="O28" s="98"/>
      <c r="P28" s="98"/>
    </row>
    <row r="29" spans="2:16" ht="30" customHeight="1" hidden="1">
      <c r="B29" s="99" t="s">
        <v>25</v>
      </c>
      <c r="C29" s="100" t="s">
        <v>15</v>
      </c>
      <c r="D29" s="100" t="s">
        <v>30</v>
      </c>
      <c r="E29" s="100" t="s">
        <v>26</v>
      </c>
      <c r="F29" s="100" t="s">
        <v>13</v>
      </c>
      <c r="G29" s="99" t="s">
        <v>25</v>
      </c>
      <c r="H29" s="101">
        <f>SUM(H30)</f>
        <v>1313.5</v>
      </c>
      <c r="I29" s="101">
        <f>SUM(I30)</f>
        <v>1216.8</v>
      </c>
      <c r="J29" s="101">
        <f>SUM(J30)</f>
        <v>1256.5</v>
      </c>
      <c r="K29" s="99" t="s">
        <v>25</v>
      </c>
      <c r="L29" s="102"/>
      <c r="M29" s="102"/>
      <c r="N29" s="102"/>
      <c r="O29" s="102"/>
      <c r="P29" s="102"/>
    </row>
    <row r="30" spans="2:16" ht="33.75" customHeight="1" hidden="1">
      <c r="B30" s="99" t="s">
        <v>21</v>
      </c>
      <c r="C30" s="100" t="s">
        <v>15</v>
      </c>
      <c r="D30" s="100" t="s">
        <v>30</v>
      </c>
      <c r="E30" s="100" t="s">
        <v>26</v>
      </c>
      <c r="F30" s="100" t="s">
        <v>22</v>
      </c>
      <c r="G30" s="99" t="s">
        <v>21</v>
      </c>
      <c r="H30" s="101">
        <f>577.9+335.3+400.3</f>
        <v>1313.5</v>
      </c>
      <c r="I30" s="101">
        <f>535.7+310.8+370.3</f>
        <v>1216.8</v>
      </c>
      <c r="J30" s="101">
        <f>553.1+320.9+382.5</f>
        <v>1256.5</v>
      </c>
      <c r="K30" s="99" t="s">
        <v>21</v>
      </c>
      <c r="L30" s="102"/>
      <c r="M30" s="102"/>
      <c r="N30" s="102"/>
      <c r="O30" s="102"/>
      <c r="P30" s="102"/>
    </row>
    <row r="31" spans="2:16" ht="30" customHeight="1" hidden="1">
      <c r="B31" s="99" t="s">
        <v>31</v>
      </c>
      <c r="C31" s="100" t="s">
        <v>15</v>
      </c>
      <c r="D31" s="100" t="s">
        <v>30</v>
      </c>
      <c r="E31" s="100" t="s">
        <v>32</v>
      </c>
      <c r="F31" s="100" t="s">
        <v>13</v>
      </c>
      <c r="G31" s="99" t="s">
        <v>31</v>
      </c>
      <c r="H31" s="101">
        <f>SUM(H32)</f>
        <v>0</v>
      </c>
      <c r="I31" s="101">
        <f>SUM(I32)</f>
        <v>0</v>
      </c>
      <c r="J31" s="101">
        <f>SUM(J32)</f>
        <v>0</v>
      </c>
      <c r="K31" s="99" t="s">
        <v>31</v>
      </c>
      <c r="L31" s="102"/>
      <c r="M31" s="102"/>
      <c r="N31" s="102"/>
      <c r="O31" s="102"/>
      <c r="P31" s="102"/>
    </row>
    <row r="32" spans="2:16" ht="30" customHeight="1" hidden="1">
      <c r="B32" s="99" t="s">
        <v>21</v>
      </c>
      <c r="C32" s="100" t="s">
        <v>15</v>
      </c>
      <c r="D32" s="100" t="s">
        <v>30</v>
      </c>
      <c r="E32" s="100" t="s">
        <v>32</v>
      </c>
      <c r="F32" s="100" t="s">
        <v>22</v>
      </c>
      <c r="G32" s="99" t="s">
        <v>21</v>
      </c>
      <c r="H32" s="101">
        <v>0</v>
      </c>
      <c r="I32" s="101">
        <v>0</v>
      </c>
      <c r="J32" s="101">
        <v>0</v>
      </c>
      <c r="K32" s="99" t="s">
        <v>21</v>
      </c>
      <c r="L32" s="102"/>
      <c r="M32" s="102"/>
      <c r="N32" s="102"/>
      <c r="O32" s="102"/>
      <c r="P32" s="102"/>
    </row>
    <row r="33" spans="2:16" ht="63.75" customHeight="1" hidden="1">
      <c r="B33" s="78" t="s">
        <v>207</v>
      </c>
      <c r="C33" s="100" t="s">
        <v>15</v>
      </c>
      <c r="D33" s="100" t="s">
        <v>30</v>
      </c>
      <c r="E33" s="100" t="s">
        <v>205</v>
      </c>
      <c r="F33" s="100" t="s">
        <v>13</v>
      </c>
      <c r="G33" s="99" t="s">
        <v>25</v>
      </c>
      <c r="H33" s="101">
        <v>24323.4</v>
      </c>
      <c r="I33" s="101">
        <f>SUM(I34)</f>
        <v>25048.9</v>
      </c>
      <c r="J33" s="101">
        <f>SUM(J34)</f>
        <v>25048.9</v>
      </c>
      <c r="K33" s="101">
        <f>SUM(K34)</f>
        <v>0</v>
      </c>
      <c r="L33" s="102"/>
      <c r="M33" s="102"/>
      <c r="N33" s="102"/>
      <c r="O33" s="102"/>
      <c r="P33" s="102"/>
    </row>
    <row r="34" spans="2:16" ht="30" customHeight="1" hidden="1">
      <c r="B34" s="99" t="s">
        <v>21</v>
      </c>
      <c r="C34" s="100" t="s">
        <v>15</v>
      </c>
      <c r="D34" s="100" t="s">
        <v>30</v>
      </c>
      <c r="E34" s="100" t="s">
        <v>205</v>
      </c>
      <c r="F34" s="100" t="s">
        <v>22</v>
      </c>
      <c r="G34" s="99" t="s">
        <v>21</v>
      </c>
      <c r="H34" s="101">
        <v>24323.4</v>
      </c>
      <c r="I34" s="101">
        <v>25048.9</v>
      </c>
      <c r="J34" s="101">
        <v>25048.9</v>
      </c>
      <c r="K34" s="99"/>
      <c r="L34" s="102"/>
      <c r="M34" s="102"/>
      <c r="N34" s="102"/>
      <c r="O34" s="102"/>
      <c r="P34" s="102"/>
    </row>
    <row r="35" spans="2:16" s="91" customFormat="1" ht="54" customHeight="1" hidden="1">
      <c r="B35" s="94" t="s">
        <v>33</v>
      </c>
      <c r="C35" s="95" t="s">
        <v>15</v>
      </c>
      <c r="D35" s="95" t="s">
        <v>34</v>
      </c>
      <c r="E35" s="95" t="s">
        <v>13</v>
      </c>
      <c r="F35" s="95" t="s">
        <v>13</v>
      </c>
      <c r="G35" s="94" t="s">
        <v>33</v>
      </c>
      <c r="H35" s="96">
        <f>SUM(H37+H39)</f>
        <v>10012.300000000001</v>
      </c>
      <c r="I35" s="96">
        <f>SUM(I37+I39)</f>
        <v>9464.300000000001</v>
      </c>
      <c r="J35" s="96">
        <f>SUM(J37+J39)</f>
        <v>9685.300000000001</v>
      </c>
      <c r="K35" s="94" t="s">
        <v>33</v>
      </c>
      <c r="L35" s="98"/>
      <c r="M35" s="98"/>
      <c r="N35" s="98"/>
      <c r="O35" s="98"/>
      <c r="P35" s="98"/>
    </row>
    <row r="36" spans="2:16" ht="30" customHeight="1" hidden="1">
      <c r="B36" s="99" t="s">
        <v>25</v>
      </c>
      <c r="C36" s="100" t="s">
        <v>15</v>
      </c>
      <c r="D36" s="100" t="s">
        <v>34</v>
      </c>
      <c r="E36" s="100" t="s">
        <v>26</v>
      </c>
      <c r="F36" s="100" t="s">
        <v>13</v>
      </c>
      <c r="G36" s="99" t="s">
        <v>25</v>
      </c>
      <c r="H36" s="101">
        <f>1734.6+7503</f>
        <v>9237.6</v>
      </c>
      <c r="I36" s="101">
        <f>1734.6+6955</f>
        <v>8689.6</v>
      </c>
      <c r="J36" s="101">
        <f>1734.6+7176</f>
        <v>8910.6</v>
      </c>
      <c r="K36" s="99" t="s">
        <v>25</v>
      </c>
      <c r="L36" s="102"/>
      <c r="M36" s="102"/>
      <c r="N36" s="102"/>
      <c r="O36" s="102"/>
      <c r="P36" s="102"/>
    </row>
    <row r="37" spans="2:16" ht="30" customHeight="1" hidden="1">
      <c r="B37" s="99" t="s">
        <v>21</v>
      </c>
      <c r="C37" s="100" t="s">
        <v>15</v>
      </c>
      <c r="D37" s="100" t="s">
        <v>34</v>
      </c>
      <c r="E37" s="100" t="s">
        <v>26</v>
      </c>
      <c r="F37" s="100" t="s">
        <v>22</v>
      </c>
      <c r="G37" s="99" t="s">
        <v>21</v>
      </c>
      <c r="H37" s="101">
        <f>1734.6+7503</f>
        <v>9237.6</v>
      </c>
      <c r="I37" s="101">
        <f>1734.6+6955</f>
        <v>8689.6</v>
      </c>
      <c r="J37" s="101">
        <f>1734.6+7176</f>
        <v>8910.6</v>
      </c>
      <c r="K37" s="101">
        <v>2509.3</v>
      </c>
      <c r="L37" s="102"/>
      <c r="M37" s="102"/>
      <c r="N37" s="102"/>
      <c r="O37" s="102"/>
      <c r="P37" s="102"/>
    </row>
    <row r="38" spans="2:16" ht="30" customHeight="1" hidden="1">
      <c r="B38" s="99" t="s">
        <v>35</v>
      </c>
      <c r="C38" s="100" t="s">
        <v>15</v>
      </c>
      <c r="D38" s="100" t="s">
        <v>34</v>
      </c>
      <c r="E38" s="100" t="s">
        <v>36</v>
      </c>
      <c r="F38" s="100" t="s">
        <v>13</v>
      </c>
      <c r="G38" s="99" t="s">
        <v>35</v>
      </c>
      <c r="H38" s="101">
        <v>774.7</v>
      </c>
      <c r="I38" s="101">
        <v>774.7</v>
      </c>
      <c r="J38" s="101">
        <v>774.7</v>
      </c>
      <c r="K38" s="99" t="s">
        <v>35</v>
      </c>
      <c r="L38" s="102"/>
      <c r="M38" s="102"/>
      <c r="N38" s="102"/>
      <c r="O38" s="102"/>
      <c r="P38" s="102"/>
    </row>
    <row r="39" spans="2:16" ht="30" customHeight="1" hidden="1">
      <c r="B39" s="99" t="s">
        <v>21</v>
      </c>
      <c r="C39" s="100" t="s">
        <v>15</v>
      </c>
      <c r="D39" s="100" t="s">
        <v>34</v>
      </c>
      <c r="E39" s="100" t="s">
        <v>36</v>
      </c>
      <c r="F39" s="100" t="s">
        <v>22</v>
      </c>
      <c r="G39" s="99" t="s">
        <v>21</v>
      </c>
      <c r="H39" s="101">
        <v>774.7</v>
      </c>
      <c r="I39" s="101">
        <v>774.7</v>
      </c>
      <c r="J39" s="101">
        <v>774.7</v>
      </c>
      <c r="K39" s="99" t="s">
        <v>21</v>
      </c>
      <c r="L39" s="102"/>
      <c r="M39" s="102"/>
      <c r="N39" s="102"/>
      <c r="O39" s="102"/>
      <c r="P39" s="102"/>
    </row>
    <row r="40" spans="2:16" s="91" customFormat="1" ht="45" customHeight="1" hidden="1">
      <c r="B40" s="94" t="s">
        <v>209</v>
      </c>
      <c r="C40" s="95" t="s">
        <v>15</v>
      </c>
      <c r="D40" s="95" t="s">
        <v>82</v>
      </c>
      <c r="E40" s="95"/>
      <c r="F40" s="95"/>
      <c r="G40" s="94"/>
      <c r="H40" s="96">
        <v>175</v>
      </c>
      <c r="I40" s="96">
        <f>I41</f>
        <v>0</v>
      </c>
      <c r="J40" s="96">
        <f>J41</f>
        <v>0</v>
      </c>
      <c r="K40" s="94"/>
      <c r="L40" s="98"/>
      <c r="M40" s="98"/>
      <c r="N40" s="98"/>
      <c r="O40" s="98"/>
      <c r="P40" s="98"/>
    </row>
    <row r="41" spans="2:16" ht="30" customHeight="1" hidden="1">
      <c r="B41" s="79" t="s">
        <v>224</v>
      </c>
      <c r="C41" s="100" t="s">
        <v>15</v>
      </c>
      <c r="D41" s="100" t="s">
        <v>82</v>
      </c>
      <c r="E41" s="100" t="s">
        <v>210</v>
      </c>
      <c r="F41" s="100"/>
      <c r="G41" s="99"/>
      <c r="H41" s="101">
        <v>175</v>
      </c>
      <c r="I41" s="101">
        <f>I42</f>
        <v>0</v>
      </c>
      <c r="J41" s="101">
        <f>J42</f>
        <v>0</v>
      </c>
      <c r="K41" s="99"/>
      <c r="L41" s="102"/>
      <c r="M41" s="102"/>
      <c r="N41" s="102"/>
      <c r="O41" s="102"/>
      <c r="P41" s="102"/>
    </row>
    <row r="42" spans="2:16" ht="30" customHeight="1" hidden="1">
      <c r="B42" s="99" t="s">
        <v>21</v>
      </c>
      <c r="C42" s="100" t="s">
        <v>15</v>
      </c>
      <c r="D42" s="100" t="s">
        <v>82</v>
      </c>
      <c r="E42" s="100" t="s">
        <v>210</v>
      </c>
      <c r="F42" s="100" t="s">
        <v>22</v>
      </c>
      <c r="G42" s="99"/>
      <c r="H42" s="101">
        <v>175</v>
      </c>
      <c r="I42" s="101">
        <v>0</v>
      </c>
      <c r="J42" s="101">
        <v>0</v>
      </c>
      <c r="K42" s="99"/>
      <c r="L42" s="102"/>
      <c r="M42" s="102"/>
      <c r="N42" s="102"/>
      <c r="O42" s="102"/>
      <c r="P42" s="102"/>
    </row>
    <row r="43" spans="2:16" s="91" customFormat="1" ht="30" customHeight="1" hidden="1">
      <c r="B43" s="94" t="s">
        <v>37</v>
      </c>
      <c r="C43" s="95" t="s">
        <v>15</v>
      </c>
      <c r="D43" s="95" t="s">
        <v>38</v>
      </c>
      <c r="E43" s="95" t="s">
        <v>13</v>
      </c>
      <c r="F43" s="95" t="s">
        <v>13</v>
      </c>
      <c r="G43" s="94" t="s">
        <v>37</v>
      </c>
      <c r="H43" s="96">
        <v>500</v>
      </c>
      <c r="I43" s="96">
        <v>500</v>
      </c>
      <c r="J43" s="96">
        <v>500</v>
      </c>
      <c r="K43" s="94" t="s">
        <v>37</v>
      </c>
      <c r="L43" s="98"/>
      <c r="M43" s="98"/>
      <c r="N43" s="98"/>
      <c r="O43" s="98"/>
      <c r="P43" s="98"/>
    </row>
    <row r="44" spans="2:16" ht="30" customHeight="1" hidden="1">
      <c r="B44" s="99" t="s">
        <v>39</v>
      </c>
      <c r="C44" s="100" t="s">
        <v>15</v>
      </c>
      <c r="D44" s="100" t="s">
        <v>38</v>
      </c>
      <c r="E44" s="100" t="s">
        <v>40</v>
      </c>
      <c r="F44" s="100" t="s">
        <v>13</v>
      </c>
      <c r="G44" s="99" t="s">
        <v>39</v>
      </c>
      <c r="H44" s="101">
        <v>500</v>
      </c>
      <c r="I44" s="101">
        <v>500</v>
      </c>
      <c r="J44" s="101">
        <v>500</v>
      </c>
      <c r="K44" s="99" t="s">
        <v>39</v>
      </c>
      <c r="L44" s="102"/>
      <c r="M44" s="102"/>
      <c r="N44" s="102"/>
      <c r="O44" s="102"/>
      <c r="P44" s="102"/>
    </row>
    <row r="45" spans="2:16" ht="30" customHeight="1" hidden="1">
      <c r="B45" s="99" t="s">
        <v>41</v>
      </c>
      <c r="C45" s="100" t="s">
        <v>15</v>
      </c>
      <c r="D45" s="100" t="s">
        <v>38</v>
      </c>
      <c r="E45" s="100" t="s">
        <v>40</v>
      </c>
      <c r="F45" s="100" t="s">
        <v>42</v>
      </c>
      <c r="G45" s="99" t="s">
        <v>41</v>
      </c>
      <c r="H45" s="101">
        <v>500</v>
      </c>
      <c r="I45" s="101">
        <v>500</v>
      </c>
      <c r="J45" s="101">
        <v>500</v>
      </c>
      <c r="K45" s="99" t="s">
        <v>41</v>
      </c>
      <c r="L45" s="102"/>
      <c r="M45" s="102"/>
      <c r="N45" s="102"/>
      <c r="O45" s="102"/>
      <c r="P45" s="102"/>
    </row>
    <row r="46" spans="2:16" ht="30" customHeight="1" hidden="1">
      <c r="B46" s="94" t="s">
        <v>43</v>
      </c>
      <c r="C46" s="95" t="s">
        <v>15</v>
      </c>
      <c r="D46" s="95" t="s">
        <v>44</v>
      </c>
      <c r="E46" s="95" t="s">
        <v>13</v>
      </c>
      <c r="F46" s="95" t="s">
        <v>13</v>
      </c>
      <c r="G46" s="94" t="s">
        <v>43</v>
      </c>
      <c r="H46" s="96">
        <f>SUM(H48+H54+H56+H58+H59+H62)</f>
        <v>28766.7</v>
      </c>
      <c r="I46" s="96">
        <f>SUM(I48+I54+I56+I58+I59+I62+I66)</f>
        <v>44453.399999999994</v>
      </c>
      <c r="J46" s="96">
        <f>SUM(J48+J54+J56+J58+J59+J62+J66)</f>
        <v>62137</v>
      </c>
      <c r="K46" s="99" t="s">
        <v>43</v>
      </c>
      <c r="L46" s="102"/>
      <c r="M46" s="102"/>
      <c r="N46" s="102"/>
      <c r="O46" s="102"/>
      <c r="P46" s="102"/>
    </row>
    <row r="47" spans="2:16" ht="30" customHeight="1" hidden="1">
      <c r="B47" s="99" t="s">
        <v>45</v>
      </c>
      <c r="C47" s="100" t="s">
        <v>15</v>
      </c>
      <c r="D47" s="100" t="s">
        <v>44</v>
      </c>
      <c r="E47" s="100" t="s">
        <v>46</v>
      </c>
      <c r="F47" s="100" t="s">
        <v>13</v>
      </c>
      <c r="G47" s="99" t="s">
        <v>45</v>
      </c>
      <c r="H47" s="101">
        <f>SUM(H48)</f>
        <v>1926.3</v>
      </c>
      <c r="I47" s="101">
        <f>SUM(I48)</f>
        <v>2025.5</v>
      </c>
      <c r="J47" s="101">
        <f>SUM(J48)</f>
        <v>2099.1</v>
      </c>
      <c r="K47" s="99" t="s">
        <v>45</v>
      </c>
      <c r="L47" s="102"/>
      <c r="M47" s="102"/>
      <c r="N47" s="102"/>
      <c r="O47" s="102"/>
      <c r="P47" s="102"/>
    </row>
    <row r="48" spans="2:16" ht="30" customHeight="1" hidden="1">
      <c r="B48" s="99" t="s">
        <v>21</v>
      </c>
      <c r="C48" s="100" t="s">
        <v>15</v>
      </c>
      <c r="D48" s="100" t="s">
        <v>44</v>
      </c>
      <c r="E48" s="100" t="s">
        <v>46</v>
      </c>
      <c r="F48" s="100" t="s">
        <v>22</v>
      </c>
      <c r="G48" s="99" t="s">
        <v>21</v>
      </c>
      <c r="H48" s="101">
        <v>1926.3</v>
      </c>
      <c r="I48" s="101">
        <v>2025.5</v>
      </c>
      <c r="J48" s="101">
        <v>2099.1</v>
      </c>
      <c r="K48" s="99" t="s">
        <v>21</v>
      </c>
      <c r="L48" s="102"/>
      <c r="M48" s="102"/>
      <c r="N48" s="102"/>
      <c r="O48" s="102"/>
      <c r="P48" s="102"/>
    </row>
    <row r="49" spans="2:16" ht="30" customHeight="1" hidden="1">
      <c r="B49" s="99" t="s">
        <v>47</v>
      </c>
      <c r="C49" s="100" t="s">
        <v>15</v>
      </c>
      <c r="D49" s="100" t="s">
        <v>44</v>
      </c>
      <c r="E49" s="100" t="s">
        <v>48</v>
      </c>
      <c r="F49" s="100" t="s">
        <v>13</v>
      </c>
      <c r="G49" s="99" t="s">
        <v>47</v>
      </c>
      <c r="H49" s="101"/>
      <c r="I49" s="101"/>
      <c r="J49" s="101"/>
      <c r="K49" s="99" t="s">
        <v>47</v>
      </c>
      <c r="L49" s="102"/>
      <c r="M49" s="102"/>
      <c r="N49" s="102"/>
      <c r="O49" s="102"/>
      <c r="P49" s="102"/>
    </row>
    <row r="50" spans="2:16" ht="30" customHeight="1" hidden="1">
      <c r="B50" s="99" t="s">
        <v>21</v>
      </c>
      <c r="C50" s="100" t="s">
        <v>15</v>
      </c>
      <c r="D50" s="100" t="s">
        <v>44</v>
      </c>
      <c r="E50" s="100" t="s">
        <v>48</v>
      </c>
      <c r="F50" s="100" t="s">
        <v>22</v>
      </c>
      <c r="G50" s="99" t="s">
        <v>21</v>
      </c>
      <c r="H50" s="101">
        <v>0</v>
      </c>
      <c r="I50" s="101">
        <v>0</v>
      </c>
      <c r="J50" s="101">
        <v>0</v>
      </c>
      <c r="K50" s="99" t="s">
        <v>21</v>
      </c>
      <c r="L50" s="102"/>
      <c r="M50" s="102"/>
      <c r="N50" s="102"/>
      <c r="O50" s="102"/>
      <c r="P50" s="102"/>
    </row>
    <row r="51" spans="2:16" ht="30" customHeight="1" hidden="1">
      <c r="B51" s="99" t="s">
        <v>25</v>
      </c>
      <c r="C51" s="100" t="s">
        <v>15</v>
      </c>
      <c r="D51" s="100" t="s">
        <v>44</v>
      </c>
      <c r="E51" s="100" t="s">
        <v>26</v>
      </c>
      <c r="F51" s="100" t="s">
        <v>13</v>
      </c>
      <c r="G51" s="99" t="s">
        <v>25</v>
      </c>
      <c r="H51" s="101">
        <f>SUM(H52)</f>
        <v>0</v>
      </c>
      <c r="I51" s="101">
        <f>SUM(I52)</f>
        <v>0</v>
      </c>
      <c r="J51" s="101">
        <f>SUM(J52)</f>
        <v>0</v>
      </c>
      <c r="K51" s="99" t="s">
        <v>25</v>
      </c>
      <c r="L51" s="102"/>
      <c r="M51" s="102"/>
      <c r="N51" s="102"/>
      <c r="O51" s="102"/>
      <c r="P51" s="102"/>
    </row>
    <row r="52" spans="2:16" ht="30" customHeight="1" hidden="1">
      <c r="B52" s="99" t="s">
        <v>21</v>
      </c>
      <c r="C52" s="100" t="s">
        <v>15</v>
      </c>
      <c r="D52" s="100" t="s">
        <v>44</v>
      </c>
      <c r="E52" s="100" t="s">
        <v>26</v>
      </c>
      <c r="F52" s="100" t="s">
        <v>22</v>
      </c>
      <c r="G52" s="99" t="s">
        <v>21</v>
      </c>
      <c r="H52" s="101">
        <v>0</v>
      </c>
      <c r="I52" s="101">
        <v>0</v>
      </c>
      <c r="J52" s="101">
        <v>0</v>
      </c>
      <c r="K52" s="99" t="s">
        <v>21</v>
      </c>
      <c r="L52" s="102"/>
      <c r="M52" s="102"/>
      <c r="N52" s="102"/>
      <c r="O52" s="102"/>
      <c r="P52" s="102"/>
    </row>
    <row r="53" spans="2:16" ht="30" customHeight="1" hidden="1">
      <c r="B53" s="99" t="s">
        <v>49</v>
      </c>
      <c r="C53" s="100" t="s">
        <v>15</v>
      </c>
      <c r="D53" s="100" t="s">
        <v>44</v>
      </c>
      <c r="E53" s="100" t="s">
        <v>50</v>
      </c>
      <c r="F53" s="100" t="s">
        <v>13</v>
      </c>
      <c r="G53" s="99" t="s">
        <v>49</v>
      </c>
      <c r="H53" s="101">
        <v>30</v>
      </c>
      <c r="I53" s="101">
        <v>30</v>
      </c>
      <c r="J53" s="101">
        <v>30</v>
      </c>
      <c r="K53" s="99" t="s">
        <v>49</v>
      </c>
      <c r="L53" s="102"/>
      <c r="M53" s="102"/>
      <c r="N53" s="102"/>
      <c r="O53" s="102"/>
      <c r="P53" s="102"/>
    </row>
    <row r="54" spans="2:16" ht="30" customHeight="1" hidden="1">
      <c r="B54" s="99" t="s">
        <v>21</v>
      </c>
      <c r="C54" s="100" t="s">
        <v>15</v>
      </c>
      <c r="D54" s="100" t="s">
        <v>44</v>
      </c>
      <c r="E54" s="100" t="s">
        <v>50</v>
      </c>
      <c r="F54" s="100" t="s">
        <v>22</v>
      </c>
      <c r="G54" s="99" t="s">
        <v>21</v>
      </c>
      <c r="H54" s="101">
        <v>30</v>
      </c>
      <c r="I54" s="101">
        <v>30</v>
      </c>
      <c r="J54" s="101">
        <v>30</v>
      </c>
      <c r="K54" s="99" t="s">
        <v>21</v>
      </c>
      <c r="L54" s="102"/>
      <c r="M54" s="102"/>
      <c r="N54" s="102"/>
      <c r="O54" s="102"/>
      <c r="P54" s="102"/>
    </row>
    <row r="55" spans="2:16" ht="30" customHeight="1" hidden="1">
      <c r="B55" s="99" t="s">
        <v>51</v>
      </c>
      <c r="C55" s="100" t="s">
        <v>15</v>
      </c>
      <c r="D55" s="100" t="s">
        <v>44</v>
      </c>
      <c r="E55" s="100" t="s">
        <v>52</v>
      </c>
      <c r="F55" s="100" t="s">
        <v>13</v>
      </c>
      <c r="G55" s="99" t="s">
        <v>51</v>
      </c>
      <c r="H55" s="101">
        <f>170+1190.7+5000</f>
        <v>6360.7</v>
      </c>
      <c r="I55" s="101">
        <f>I56</f>
        <v>6145.099999999999</v>
      </c>
      <c r="J55" s="101">
        <f>J56</f>
        <v>6262.4</v>
      </c>
      <c r="K55" s="99" t="s">
        <v>51</v>
      </c>
      <c r="L55" s="102"/>
      <c r="M55" s="102"/>
      <c r="N55" s="102"/>
      <c r="O55" s="102"/>
      <c r="P55" s="102"/>
    </row>
    <row r="56" spans="2:16" ht="30" customHeight="1" hidden="1">
      <c r="B56" s="99" t="s">
        <v>21</v>
      </c>
      <c r="C56" s="100" t="s">
        <v>15</v>
      </c>
      <c r="D56" s="100" t="s">
        <v>44</v>
      </c>
      <c r="E56" s="100" t="s">
        <v>52</v>
      </c>
      <c r="F56" s="100" t="s">
        <v>22</v>
      </c>
      <c r="G56" s="99" t="s">
        <v>21</v>
      </c>
      <c r="H56" s="101">
        <f>170+1190.7+5000</f>
        <v>6360.7</v>
      </c>
      <c r="I56" s="101">
        <f>170+1365.7+5000-390.6</f>
        <v>6145.099999999999</v>
      </c>
      <c r="J56" s="101">
        <f>170+1365.7+5000-273.3</f>
        <v>6262.4</v>
      </c>
      <c r="K56" s="99" t="s">
        <v>21</v>
      </c>
      <c r="L56" s="102"/>
      <c r="M56" s="102"/>
      <c r="N56" s="102"/>
      <c r="O56" s="102"/>
      <c r="P56" s="102"/>
    </row>
    <row r="57" spans="2:16" ht="30" customHeight="1" hidden="1">
      <c r="B57" s="99" t="s">
        <v>53</v>
      </c>
      <c r="C57" s="100" t="s">
        <v>15</v>
      </c>
      <c r="D57" s="100" t="s">
        <v>44</v>
      </c>
      <c r="E57" s="100" t="s">
        <v>54</v>
      </c>
      <c r="F57" s="100" t="s">
        <v>13</v>
      </c>
      <c r="G57" s="99" t="s">
        <v>53</v>
      </c>
      <c r="H57" s="101">
        <v>0</v>
      </c>
      <c r="I57" s="101">
        <v>2081</v>
      </c>
      <c r="J57" s="101">
        <v>2081</v>
      </c>
      <c r="K57" s="99" t="s">
        <v>53</v>
      </c>
      <c r="L57" s="102"/>
      <c r="M57" s="102"/>
      <c r="N57" s="102"/>
      <c r="O57" s="102"/>
      <c r="P57" s="102"/>
    </row>
    <row r="58" spans="2:16" ht="30" customHeight="1" hidden="1">
      <c r="B58" s="99" t="s">
        <v>55</v>
      </c>
      <c r="C58" s="100" t="s">
        <v>15</v>
      </c>
      <c r="D58" s="100" t="s">
        <v>44</v>
      </c>
      <c r="E58" s="100" t="s">
        <v>54</v>
      </c>
      <c r="F58" s="100" t="s">
        <v>56</v>
      </c>
      <c r="G58" s="99" t="s">
        <v>55</v>
      </c>
      <c r="H58" s="101">
        <v>0</v>
      </c>
      <c r="I58" s="101">
        <v>2081</v>
      </c>
      <c r="J58" s="101">
        <v>2081</v>
      </c>
      <c r="K58" s="99" t="s">
        <v>55</v>
      </c>
      <c r="L58" s="102"/>
      <c r="M58" s="102"/>
      <c r="N58" s="102"/>
      <c r="O58" s="102"/>
      <c r="P58" s="102"/>
    </row>
    <row r="59" spans="2:16" ht="69" customHeight="1" hidden="1">
      <c r="B59" s="103" t="s">
        <v>202</v>
      </c>
      <c r="C59" s="100" t="s">
        <v>15</v>
      </c>
      <c r="D59" s="100" t="s">
        <v>44</v>
      </c>
      <c r="E59" s="81" t="s">
        <v>204</v>
      </c>
      <c r="F59" s="100" t="s">
        <v>13</v>
      </c>
      <c r="G59" s="99"/>
      <c r="H59" s="104">
        <f>H60+H61</f>
        <v>3094.3</v>
      </c>
      <c r="I59" s="104">
        <f>I60+I61</f>
        <v>2460</v>
      </c>
      <c r="J59" s="104">
        <f>J60+J61</f>
        <v>2360</v>
      </c>
      <c r="K59" s="99"/>
      <c r="L59" s="102"/>
      <c r="M59" s="102"/>
      <c r="N59" s="102"/>
      <c r="O59" s="102"/>
      <c r="P59" s="102"/>
    </row>
    <row r="60" spans="2:16" ht="30" customHeight="1" hidden="1">
      <c r="B60" s="99" t="s">
        <v>55</v>
      </c>
      <c r="C60" s="100" t="s">
        <v>15</v>
      </c>
      <c r="D60" s="100" t="s">
        <v>44</v>
      </c>
      <c r="E60" s="100" t="s">
        <v>204</v>
      </c>
      <c r="F60" s="100" t="s">
        <v>56</v>
      </c>
      <c r="G60" s="99" t="s">
        <v>21</v>
      </c>
      <c r="H60" s="101">
        <v>750.3</v>
      </c>
      <c r="I60" s="101">
        <v>0</v>
      </c>
      <c r="J60" s="101">
        <v>0</v>
      </c>
      <c r="K60" s="99"/>
      <c r="L60" s="102"/>
      <c r="M60" s="102"/>
      <c r="N60" s="102"/>
      <c r="O60" s="102"/>
      <c r="P60" s="102"/>
    </row>
    <row r="61" spans="2:16" ht="30" customHeight="1" hidden="1">
      <c r="B61" s="103" t="s">
        <v>21</v>
      </c>
      <c r="C61" s="100" t="s">
        <v>15</v>
      </c>
      <c r="D61" s="100" t="s">
        <v>44</v>
      </c>
      <c r="E61" s="81" t="s">
        <v>204</v>
      </c>
      <c r="F61" s="100" t="s">
        <v>22</v>
      </c>
      <c r="G61" s="99"/>
      <c r="H61" s="104">
        <f>434+1910</f>
        <v>2344</v>
      </c>
      <c r="I61" s="104">
        <f>550+1910</f>
        <v>2460</v>
      </c>
      <c r="J61" s="104">
        <f>550+1810</f>
        <v>2360</v>
      </c>
      <c r="K61" s="99"/>
      <c r="L61" s="102"/>
      <c r="M61" s="102"/>
      <c r="N61" s="102"/>
      <c r="O61" s="102"/>
      <c r="P61" s="102"/>
    </row>
    <row r="62" spans="2:16" ht="71.25" customHeight="1" hidden="1">
      <c r="B62" s="103" t="s">
        <v>203</v>
      </c>
      <c r="C62" s="100" t="s">
        <v>15</v>
      </c>
      <c r="D62" s="100" t="s">
        <v>44</v>
      </c>
      <c r="E62" s="81" t="s">
        <v>205</v>
      </c>
      <c r="F62" s="100" t="s">
        <v>13</v>
      </c>
      <c r="G62" s="99"/>
      <c r="H62" s="104">
        <f>H63+H64</f>
        <v>17355.4</v>
      </c>
      <c r="I62" s="104">
        <f>I63+I64</f>
        <v>15698.099999999999</v>
      </c>
      <c r="J62" s="104">
        <f>J63+J64</f>
        <v>16099.900000000001</v>
      </c>
      <c r="K62" s="99"/>
      <c r="L62" s="102"/>
      <c r="M62" s="102"/>
      <c r="N62" s="102"/>
      <c r="O62" s="102"/>
      <c r="P62" s="102"/>
    </row>
    <row r="63" spans="2:16" ht="38.25" customHeight="1" hidden="1">
      <c r="B63" s="99" t="s">
        <v>55</v>
      </c>
      <c r="C63" s="100" t="s">
        <v>15</v>
      </c>
      <c r="D63" s="100" t="s">
        <v>44</v>
      </c>
      <c r="E63" s="81" t="s">
        <v>205</v>
      </c>
      <c r="F63" s="100" t="s">
        <v>56</v>
      </c>
      <c r="G63" s="99"/>
      <c r="H63" s="104">
        <f>9632.6+600+2503.3</f>
        <v>12735.900000000001</v>
      </c>
      <c r="I63" s="104">
        <f>9234.5+1728.3</f>
        <v>10962.8</v>
      </c>
      <c r="J63" s="104">
        <f>9507+1857.6</f>
        <v>11364.6</v>
      </c>
      <c r="K63" s="99"/>
      <c r="L63" s="102"/>
      <c r="M63" s="102"/>
      <c r="N63" s="102"/>
      <c r="O63" s="102"/>
      <c r="P63" s="102"/>
    </row>
    <row r="64" spans="2:16" ht="30" customHeight="1" hidden="1">
      <c r="B64" s="103" t="s">
        <v>21</v>
      </c>
      <c r="C64" s="100" t="s">
        <v>15</v>
      </c>
      <c r="D64" s="100" t="s">
        <v>44</v>
      </c>
      <c r="E64" s="81" t="s">
        <v>205</v>
      </c>
      <c r="F64" s="100" t="s">
        <v>22</v>
      </c>
      <c r="G64" s="99"/>
      <c r="H64" s="104">
        <v>4619.5</v>
      </c>
      <c r="I64" s="104">
        <v>4735.3</v>
      </c>
      <c r="J64" s="104">
        <v>4735.3</v>
      </c>
      <c r="K64" s="99"/>
      <c r="L64" s="102"/>
      <c r="M64" s="102"/>
      <c r="N64" s="102"/>
      <c r="O64" s="102"/>
      <c r="P64" s="102"/>
    </row>
    <row r="65" spans="2:16" ht="30" customHeight="1" hidden="1">
      <c r="B65" s="99" t="s">
        <v>57</v>
      </c>
      <c r="C65" s="100" t="s">
        <v>15</v>
      </c>
      <c r="D65" s="100" t="s">
        <v>44</v>
      </c>
      <c r="E65" s="100" t="s">
        <v>58</v>
      </c>
      <c r="F65" s="100" t="s">
        <v>13</v>
      </c>
      <c r="G65" s="99" t="s">
        <v>57</v>
      </c>
      <c r="H65" s="101">
        <v>0</v>
      </c>
      <c r="I65" s="101">
        <f>I66</f>
        <v>16013.7</v>
      </c>
      <c r="J65" s="101">
        <f>J66</f>
        <v>33204.6</v>
      </c>
      <c r="K65" s="99" t="s">
        <v>57</v>
      </c>
      <c r="L65" s="102"/>
      <c r="M65" s="102"/>
      <c r="N65" s="102"/>
      <c r="O65" s="102"/>
      <c r="P65" s="102"/>
    </row>
    <row r="66" spans="2:16" ht="30" customHeight="1" hidden="1">
      <c r="B66" s="99" t="s">
        <v>57</v>
      </c>
      <c r="C66" s="100" t="s">
        <v>15</v>
      </c>
      <c r="D66" s="100" t="s">
        <v>44</v>
      </c>
      <c r="E66" s="100" t="s">
        <v>58</v>
      </c>
      <c r="F66" s="100" t="s">
        <v>59</v>
      </c>
      <c r="G66" s="99" t="s">
        <v>57</v>
      </c>
      <c r="H66" s="101">
        <v>0</v>
      </c>
      <c r="I66" s="101">
        <v>16013.7</v>
      </c>
      <c r="J66" s="101">
        <v>33204.6</v>
      </c>
      <c r="K66" s="99" t="s">
        <v>57</v>
      </c>
      <c r="L66" s="102"/>
      <c r="M66" s="102"/>
      <c r="N66" s="102"/>
      <c r="O66" s="102"/>
      <c r="P66" s="102"/>
    </row>
    <row r="67" spans="2:16" ht="30" customHeight="1" hidden="1">
      <c r="B67" s="94" t="s">
        <v>60</v>
      </c>
      <c r="C67" s="95" t="s">
        <v>30</v>
      </c>
      <c r="D67" s="95" t="s">
        <v>16</v>
      </c>
      <c r="E67" s="95" t="s">
        <v>13</v>
      </c>
      <c r="F67" s="95" t="s">
        <v>13</v>
      </c>
      <c r="G67" s="94" t="s">
        <v>60</v>
      </c>
      <c r="H67" s="101">
        <f aca="true" t="shared" si="0" ref="H67:J69">SUM(H68)</f>
        <v>0</v>
      </c>
      <c r="I67" s="101">
        <f t="shared" si="0"/>
        <v>0</v>
      </c>
      <c r="J67" s="101">
        <f t="shared" si="0"/>
        <v>0</v>
      </c>
      <c r="K67" s="94" t="s">
        <v>60</v>
      </c>
      <c r="L67" s="98"/>
      <c r="M67" s="98"/>
      <c r="N67" s="98"/>
      <c r="O67" s="98"/>
      <c r="P67" s="98"/>
    </row>
    <row r="68" spans="2:16" ht="30" customHeight="1" hidden="1">
      <c r="B68" s="99" t="s">
        <v>61</v>
      </c>
      <c r="C68" s="100" t="s">
        <v>30</v>
      </c>
      <c r="D68" s="100" t="s">
        <v>62</v>
      </c>
      <c r="E68" s="100" t="s">
        <v>13</v>
      </c>
      <c r="F68" s="100" t="s">
        <v>13</v>
      </c>
      <c r="G68" s="99" t="s">
        <v>61</v>
      </c>
      <c r="H68" s="101">
        <f t="shared" si="0"/>
        <v>0</v>
      </c>
      <c r="I68" s="101">
        <f t="shared" si="0"/>
        <v>0</v>
      </c>
      <c r="J68" s="101">
        <f t="shared" si="0"/>
        <v>0</v>
      </c>
      <c r="K68" s="99" t="s">
        <v>61</v>
      </c>
      <c r="L68" s="102"/>
      <c r="M68" s="102"/>
      <c r="N68" s="102"/>
      <c r="O68" s="102"/>
      <c r="P68" s="102"/>
    </row>
    <row r="69" spans="2:16" ht="30" customHeight="1" hidden="1">
      <c r="B69" s="99" t="s">
        <v>63</v>
      </c>
      <c r="C69" s="100" t="s">
        <v>30</v>
      </c>
      <c r="D69" s="100" t="s">
        <v>62</v>
      </c>
      <c r="E69" s="100" t="s">
        <v>64</v>
      </c>
      <c r="F69" s="100" t="s">
        <v>13</v>
      </c>
      <c r="G69" s="99" t="s">
        <v>63</v>
      </c>
      <c r="H69" s="101">
        <f t="shared" si="0"/>
        <v>0</v>
      </c>
      <c r="I69" s="101">
        <f t="shared" si="0"/>
        <v>0</v>
      </c>
      <c r="J69" s="101">
        <f t="shared" si="0"/>
        <v>0</v>
      </c>
      <c r="K69" s="99" t="s">
        <v>63</v>
      </c>
      <c r="L69" s="102"/>
      <c r="M69" s="102"/>
      <c r="N69" s="102"/>
      <c r="O69" s="102"/>
      <c r="P69" s="102"/>
    </row>
    <row r="70" spans="2:16" ht="30" customHeight="1" hidden="1">
      <c r="B70" s="99" t="s">
        <v>21</v>
      </c>
      <c r="C70" s="100" t="s">
        <v>30</v>
      </c>
      <c r="D70" s="100" t="s">
        <v>62</v>
      </c>
      <c r="E70" s="100" t="s">
        <v>64</v>
      </c>
      <c r="F70" s="100" t="s">
        <v>22</v>
      </c>
      <c r="G70" s="99" t="s">
        <v>21</v>
      </c>
      <c r="H70" s="101">
        <v>0</v>
      </c>
      <c r="I70" s="101">
        <v>0</v>
      </c>
      <c r="J70" s="101">
        <v>0</v>
      </c>
      <c r="K70" s="99" t="s">
        <v>21</v>
      </c>
      <c r="L70" s="102"/>
      <c r="M70" s="102"/>
      <c r="N70" s="102"/>
      <c r="O70" s="102"/>
      <c r="P70" s="102"/>
    </row>
    <row r="71" spans="2:16" ht="30" customHeight="1" hidden="1">
      <c r="B71" s="94" t="s">
        <v>65</v>
      </c>
      <c r="C71" s="95" t="s">
        <v>66</v>
      </c>
      <c r="D71" s="95" t="s">
        <v>16</v>
      </c>
      <c r="E71" s="95" t="s">
        <v>13</v>
      </c>
      <c r="F71" s="95" t="s">
        <v>13</v>
      </c>
      <c r="G71" s="94" t="s">
        <v>65</v>
      </c>
      <c r="H71" s="96">
        <f>H72+H79</f>
        <v>5035.2</v>
      </c>
      <c r="I71" s="96">
        <f>I72+I79</f>
        <v>5035.2</v>
      </c>
      <c r="J71" s="96">
        <f>J72+J79</f>
        <v>5094.2</v>
      </c>
      <c r="K71" s="94" t="s">
        <v>65</v>
      </c>
      <c r="L71" s="98"/>
      <c r="M71" s="98"/>
      <c r="N71" s="98"/>
      <c r="O71" s="98"/>
      <c r="P71" s="98"/>
    </row>
    <row r="72" spans="2:16" ht="30" customHeight="1">
      <c r="B72" s="99" t="s">
        <v>67</v>
      </c>
      <c r="C72" s="95" t="s">
        <v>66</v>
      </c>
      <c r="D72" s="95" t="s">
        <v>18</v>
      </c>
      <c r="E72" s="95" t="s">
        <v>13</v>
      </c>
      <c r="F72" s="95" t="s">
        <v>13</v>
      </c>
      <c r="G72" s="94" t="s">
        <v>67</v>
      </c>
      <c r="H72" s="96">
        <f>H73</f>
        <v>0</v>
      </c>
      <c r="I72" s="96">
        <f>SUM(I73+I75+I77)</f>
        <v>0</v>
      </c>
      <c r="J72" s="96">
        <f>SUM(J73+J75+J77)</f>
        <v>0</v>
      </c>
      <c r="K72" s="99" t="s">
        <v>67</v>
      </c>
      <c r="L72" s="102"/>
      <c r="M72" s="102"/>
      <c r="N72" s="102"/>
      <c r="O72" s="102"/>
      <c r="P72" s="102"/>
    </row>
    <row r="73" spans="2:16" ht="66" customHeight="1">
      <c r="B73" s="99" t="s">
        <v>68</v>
      </c>
      <c r="C73" s="100" t="s">
        <v>66</v>
      </c>
      <c r="D73" s="100" t="s">
        <v>18</v>
      </c>
      <c r="E73" s="100" t="s">
        <v>69</v>
      </c>
      <c r="F73" s="100" t="s">
        <v>13</v>
      </c>
      <c r="G73" s="99" t="s">
        <v>68</v>
      </c>
      <c r="H73" s="101">
        <f>SUM(H74+H76+H78)</f>
        <v>0</v>
      </c>
      <c r="I73" s="101">
        <f>SUM(I74)</f>
        <v>0</v>
      </c>
      <c r="J73" s="101">
        <f>SUM(J74)</f>
        <v>0</v>
      </c>
      <c r="K73" s="99" t="s">
        <v>68</v>
      </c>
      <c r="L73" s="102"/>
      <c r="M73" s="102"/>
      <c r="N73" s="102"/>
      <c r="O73" s="102"/>
      <c r="P73" s="102"/>
    </row>
    <row r="74" spans="2:16" ht="59.25" customHeight="1">
      <c r="B74" s="99" t="s">
        <v>70</v>
      </c>
      <c r="C74" s="100" t="s">
        <v>66</v>
      </c>
      <c r="D74" s="100" t="s">
        <v>18</v>
      </c>
      <c r="E74" s="100" t="s">
        <v>69</v>
      </c>
      <c r="F74" s="100" t="s">
        <v>71</v>
      </c>
      <c r="G74" s="99" t="s">
        <v>70</v>
      </c>
      <c r="H74" s="101">
        <v>0</v>
      </c>
      <c r="I74" s="101">
        <v>0</v>
      </c>
      <c r="J74" s="101">
        <v>0</v>
      </c>
      <c r="K74" s="99" t="s">
        <v>70</v>
      </c>
      <c r="L74" s="102"/>
      <c r="M74" s="102"/>
      <c r="N74" s="102"/>
      <c r="O74" s="102"/>
      <c r="P74" s="102"/>
    </row>
    <row r="75" spans="2:16" ht="51.75" customHeight="1">
      <c r="B75" s="99" t="s">
        <v>72</v>
      </c>
      <c r="C75" s="100" t="s">
        <v>66</v>
      </c>
      <c r="D75" s="100" t="s">
        <v>18</v>
      </c>
      <c r="E75" s="100" t="s">
        <v>73</v>
      </c>
      <c r="F75" s="100" t="s">
        <v>13</v>
      </c>
      <c r="G75" s="99" t="s">
        <v>72</v>
      </c>
      <c r="H75" s="101">
        <f>SUM(H76)</f>
        <v>0</v>
      </c>
      <c r="I75" s="101">
        <f>SUM(I76)</f>
        <v>0</v>
      </c>
      <c r="J75" s="101">
        <f>SUM(J76)</f>
        <v>0</v>
      </c>
      <c r="K75" s="99" t="s">
        <v>72</v>
      </c>
      <c r="L75" s="102"/>
      <c r="M75" s="102"/>
      <c r="N75" s="102"/>
      <c r="O75" s="102"/>
      <c r="P75" s="102"/>
    </row>
    <row r="76" spans="2:16" ht="54.75" customHeight="1">
      <c r="B76" s="99" t="s">
        <v>70</v>
      </c>
      <c r="C76" s="100" t="s">
        <v>66</v>
      </c>
      <c r="D76" s="100" t="s">
        <v>18</v>
      </c>
      <c r="E76" s="100" t="s">
        <v>73</v>
      </c>
      <c r="F76" s="100" t="s">
        <v>71</v>
      </c>
      <c r="G76" s="99" t="s">
        <v>70</v>
      </c>
      <c r="H76" s="101">
        <v>0</v>
      </c>
      <c r="I76" s="101">
        <v>0</v>
      </c>
      <c r="J76" s="101">
        <v>0</v>
      </c>
      <c r="K76" s="99" t="s">
        <v>70</v>
      </c>
      <c r="L76" s="102"/>
      <c r="M76" s="102"/>
      <c r="N76" s="102"/>
      <c r="O76" s="102"/>
      <c r="P76" s="102"/>
    </row>
    <row r="77" spans="2:16" ht="60.75" customHeight="1">
      <c r="B77" s="99" t="s">
        <v>74</v>
      </c>
      <c r="C77" s="100" t="s">
        <v>66</v>
      </c>
      <c r="D77" s="100" t="s">
        <v>18</v>
      </c>
      <c r="E77" s="100" t="s">
        <v>75</v>
      </c>
      <c r="F77" s="100" t="s">
        <v>13</v>
      </c>
      <c r="G77" s="99" t="s">
        <v>74</v>
      </c>
      <c r="H77" s="101">
        <f>SUM(H78)</f>
        <v>0</v>
      </c>
      <c r="I77" s="101">
        <f>SUM(I78)</f>
        <v>0</v>
      </c>
      <c r="J77" s="101">
        <f>SUM(J78)</f>
        <v>0</v>
      </c>
      <c r="K77" s="99" t="s">
        <v>74</v>
      </c>
      <c r="L77" s="102"/>
      <c r="M77" s="102"/>
      <c r="N77" s="102"/>
      <c r="O77" s="102"/>
      <c r="P77" s="102"/>
    </row>
    <row r="78" spans="2:16" ht="65.25" customHeight="1">
      <c r="B78" s="99" t="s">
        <v>70</v>
      </c>
      <c r="C78" s="100" t="s">
        <v>66</v>
      </c>
      <c r="D78" s="100" t="s">
        <v>18</v>
      </c>
      <c r="E78" s="100" t="s">
        <v>75</v>
      </c>
      <c r="F78" s="100" t="s">
        <v>71</v>
      </c>
      <c r="G78" s="99" t="s">
        <v>70</v>
      </c>
      <c r="H78" s="101">
        <v>0</v>
      </c>
      <c r="I78" s="101">
        <v>0</v>
      </c>
      <c r="J78" s="101">
        <v>0</v>
      </c>
      <c r="K78" s="99" t="s">
        <v>70</v>
      </c>
      <c r="L78" s="102"/>
      <c r="M78" s="102"/>
      <c r="N78" s="102"/>
      <c r="O78" s="102"/>
      <c r="P78" s="102"/>
    </row>
    <row r="79" spans="2:16" ht="30" customHeight="1" hidden="1">
      <c r="B79" s="99" t="s">
        <v>76</v>
      </c>
      <c r="C79" s="95" t="s">
        <v>66</v>
      </c>
      <c r="D79" s="95" t="s">
        <v>66</v>
      </c>
      <c r="E79" s="95" t="s">
        <v>13</v>
      </c>
      <c r="F79" s="95" t="s">
        <v>13</v>
      </c>
      <c r="G79" s="94" t="s">
        <v>76</v>
      </c>
      <c r="H79" s="96">
        <f>SUM(H80+H82)</f>
        <v>5035.2</v>
      </c>
      <c r="I79" s="96">
        <f>SUM(I80+I82)</f>
        <v>5035.2</v>
      </c>
      <c r="J79" s="96">
        <f>SUM(J80+J82)</f>
        <v>5094.2</v>
      </c>
      <c r="K79" s="101">
        <f>SUM(K80)</f>
        <v>0</v>
      </c>
      <c r="L79" s="102"/>
      <c r="M79" s="102"/>
      <c r="N79" s="102"/>
      <c r="O79" s="102"/>
      <c r="P79" s="102"/>
    </row>
    <row r="80" spans="2:16" ht="30" customHeight="1" hidden="1">
      <c r="B80" s="99" t="s">
        <v>53</v>
      </c>
      <c r="C80" s="100" t="s">
        <v>66</v>
      </c>
      <c r="D80" s="100" t="s">
        <v>66</v>
      </c>
      <c r="E80" s="100" t="s">
        <v>77</v>
      </c>
      <c r="F80" s="100" t="s">
        <v>13</v>
      </c>
      <c r="G80" s="99" t="s">
        <v>53</v>
      </c>
      <c r="H80" s="101">
        <f>SUM(H81)</f>
        <v>0</v>
      </c>
      <c r="I80" s="101">
        <f>SUM(I81)</f>
        <v>0</v>
      </c>
      <c r="J80" s="101">
        <f>SUM(J81)</f>
        <v>0</v>
      </c>
      <c r="K80" s="99" t="s">
        <v>53</v>
      </c>
      <c r="L80" s="102"/>
      <c r="M80" s="102"/>
      <c r="N80" s="102"/>
      <c r="O80" s="102"/>
      <c r="P80" s="102"/>
    </row>
    <row r="81" spans="2:16" ht="30" customHeight="1" hidden="1">
      <c r="B81" s="99" t="s">
        <v>55</v>
      </c>
      <c r="C81" s="100" t="s">
        <v>66</v>
      </c>
      <c r="D81" s="100" t="s">
        <v>66</v>
      </c>
      <c r="E81" s="100" t="s">
        <v>77</v>
      </c>
      <c r="F81" s="100" t="s">
        <v>56</v>
      </c>
      <c r="G81" s="99" t="s">
        <v>55</v>
      </c>
      <c r="H81" s="101">
        <v>0</v>
      </c>
      <c r="I81" s="101">
        <v>0</v>
      </c>
      <c r="J81" s="101">
        <v>0</v>
      </c>
      <c r="K81" s="99" t="s">
        <v>55</v>
      </c>
      <c r="L81" s="102"/>
      <c r="M81" s="102"/>
      <c r="N81" s="102"/>
      <c r="O81" s="102"/>
      <c r="P81" s="102"/>
    </row>
    <row r="82" spans="2:16" ht="66.75" customHeight="1" hidden="1">
      <c r="B82" s="78" t="s">
        <v>207</v>
      </c>
      <c r="C82" s="100" t="s">
        <v>66</v>
      </c>
      <c r="D82" s="100" t="s">
        <v>66</v>
      </c>
      <c r="E82" s="100" t="s">
        <v>205</v>
      </c>
      <c r="F82" s="100" t="s">
        <v>13</v>
      </c>
      <c r="G82" s="99" t="s">
        <v>53</v>
      </c>
      <c r="H82" s="101">
        <f>H83</f>
        <v>5035.2</v>
      </c>
      <c r="I82" s="101">
        <f>I83</f>
        <v>5035.2</v>
      </c>
      <c r="J82" s="101">
        <f>J83</f>
        <v>5094.2</v>
      </c>
      <c r="K82" s="99"/>
      <c r="L82" s="102"/>
      <c r="M82" s="102"/>
      <c r="N82" s="102"/>
      <c r="O82" s="102"/>
      <c r="P82" s="102"/>
    </row>
    <row r="83" spans="2:16" ht="30" customHeight="1" hidden="1">
      <c r="B83" s="99" t="s">
        <v>55</v>
      </c>
      <c r="C83" s="100" t="s">
        <v>66</v>
      </c>
      <c r="D83" s="100" t="s">
        <v>66</v>
      </c>
      <c r="E83" s="100" t="s">
        <v>205</v>
      </c>
      <c r="F83" s="100" t="s">
        <v>56</v>
      </c>
      <c r="G83" s="99" t="s">
        <v>55</v>
      </c>
      <c r="H83" s="101">
        <v>5035.2</v>
      </c>
      <c r="I83" s="101">
        <v>5035.2</v>
      </c>
      <c r="J83" s="101">
        <v>5094.2</v>
      </c>
      <c r="K83" s="99"/>
      <c r="L83" s="102"/>
      <c r="M83" s="102"/>
      <c r="N83" s="102"/>
      <c r="O83" s="102"/>
      <c r="P83" s="102"/>
    </row>
    <row r="84" spans="2:16" ht="30" customHeight="1" hidden="1">
      <c r="B84" s="94" t="s">
        <v>78</v>
      </c>
      <c r="C84" s="95" t="s">
        <v>34</v>
      </c>
      <c r="D84" s="95" t="s">
        <v>16</v>
      </c>
      <c r="E84" s="95" t="s">
        <v>13</v>
      </c>
      <c r="F84" s="95" t="s">
        <v>13</v>
      </c>
      <c r="G84" s="94" t="s">
        <v>78</v>
      </c>
      <c r="H84" s="96">
        <f>H87</f>
        <v>3254.8</v>
      </c>
      <c r="I84" s="96">
        <f>I87</f>
        <v>3605.2</v>
      </c>
      <c r="J84" s="96">
        <f>J87</f>
        <v>3312.5</v>
      </c>
      <c r="K84" s="94" t="s">
        <v>78</v>
      </c>
      <c r="L84" s="102"/>
      <c r="M84" s="98"/>
      <c r="N84" s="98"/>
      <c r="O84" s="98"/>
      <c r="P84" s="98"/>
    </row>
    <row r="85" spans="2:16" ht="30" customHeight="1" hidden="1">
      <c r="B85" s="99" t="s">
        <v>79</v>
      </c>
      <c r="C85" s="100" t="s">
        <v>34</v>
      </c>
      <c r="D85" s="100" t="s">
        <v>24</v>
      </c>
      <c r="E85" s="100" t="s">
        <v>13</v>
      </c>
      <c r="F85" s="100" t="s">
        <v>13</v>
      </c>
      <c r="G85" s="99" t="s">
        <v>79</v>
      </c>
      <c r="H85" s="101">
        <v>3254.8</v>
      </c>
      <c r="I85" s="101">
        <v>3605.2</v>
      </c>
      <c r="J85" s="101">
        <v>3312.5</v>
      </c>
      <c r="K85" s="99" t="s">
        <v>79</v>
      </c>
      <c r="L85" s="102"/>
      <c r="M85" s="102"/>
      <c r="N85" s="102"/>
      <c r="O85" s="102"/>
      <c r="P85" s="102"/>
    </row>
    <row r="86" spans="2:16" ht="63.75" customHeight="1" hidden="1">
      <c r="B86" s="78" t="s">
        <v>212</v>
      </c>
      <c r="C86" s="100" t="s">
        <v>34</v>
      </c>
      <c r="D86" s="100" t="s">
        <v>24</v>
      </c>
      <c r="E86" s="100" t="s">
        <v>237</v>
      </c>
      <c r="F86" s="100" t="s">
        <v>13</v>
      </c>
      <c r="G86" s="99" t="s">
        <v>53</v>
      </c>
      <c r="H86" s="101">
        <v>3254.8</v>
      </c>
      <c r="I86" s="101">
        <v>3605.2</v>
      </c>
      <c r="J86" s="101">
        <v>3312.5</v>
      </c>
      <c r="K86" s="99" t="s">
        <v>53</v>
      </c>
      <c r="L86" s="102"/>
      <c r="M86" s="102"/>
      <c r="N86" s="102"/>
      <c r="O86" s="102"/>
      <c r="P86" s="102"/>
    </row>
    <row r="87" spans="2:16" ht="30" customHeight="1" hidden="1">
      <c r="B87" s="99" t="s">
        <v>55</v>
      </c>
      <c r="C87" s="100" t="s">
        <v>34</v>
      </c>
      <c r="D87" s="100" t="s">
        <v>24</v>
      </c>
      <c r="E87" s="100" t="s">
        <v>237</v>
      </c>
      <c r="F87" s="100" t="s">
        <v>56</v>
      </c>
      <c r="G87" s="99" t="s">
        <v>55</v>
      </c>
      <c r="H87" s="101">
        <v>3254.8</v>
      </c>
      <c r="I87" s="101">
        <v>3605.2</v>
      </c>
      <c r="J87" s="101">
        <v>3312.5</v>
      </c>
      <c r="K87" s="99" t="s">
        <v>55</v>
      </c>
      <c r="L87" s="102"/>
      <c r="M87" s="102"/>
      <c r="N87" s="102"/>
      <c r="O87" s="102"/>
      <c r="P87" s="102"/>
    </row>
    <row r="88" spans="2:16" ht="30" customHeight="1" hidden="1">
      <c r="B88" s="94" t="s">
        <v>81</v>
      </c>
      <c r="C88" s="95" t="s">
        <v>82</v>
      </c>
      <c r="D88" s="95" t="s">
        <v>16</v>
      </c>
      <c r="E88" s="95" t="s">
        <v>13</v>
      </c>
      <c r="F88" s="95" t="s">
        <v>13</v>
      </c>
      <c r="G88" s="94" t="s">
        <v>81</v>
      </c>
      <c r="H88" s="96">
        <f>SUM(H89+H96+H113+H116+H120)</f>
        <v>402781.50000000006</v>
      </c>
      <c r="I88" s="96">
        <f>SUM(I89+I96+I113+I116+I120)</f>
        <v>385670.20000000007</v>
      </c>
      <c r="J88" s="96">
        <f>SUM(J89+J96+J113+J116+J120)</f>
        <v>385976.8</v>
      </c>
      <c r="K88" s="94" t="s">
        <v>81</v>
      </c>
      <c r="L88" s="98"/>
      <c r="M88" s="98"/>
      <c r="N88" s="98"/>
      <c r="O88" s="98"/>
      <c r="P88" s="98"/>
    </row>
    <row r="89" spans="2:16" ht="30" customHeight="1" hidden="1">
      <c r="B89" s="94" t="s">
        <v>83</v>
      </c>
      <c r="C89" s="95" t="s">
        <v>82</v>
      </c>
      <c r="D89" s="95" t="s">
        <v>15</v>
      </c>
      <c r="E89" s="95" t="s">
        <v>13</v>
      </c>
      <c r="F89" s="95" t="s">
        <v>13</v>
      </c>
      <c r="G89" s="94" t="s">
        <v>83</v>
      </c>
      <c r="H89" s="96">
        <f>SUM(H91+H93+H95)</f>
        <v>93861.52</v>
      </c>
      <c r="I89" s="96">
        <f>SUM(I91+I93+I95)</f>
        <v>90511.5</v>
      </c>
      <c r="J89" s="96">
        <f>SUM(J91+J93+J95)</f>
        <v>86811.5</v>
      </c>
      <c r="K89" s="99" t="s">
        <v>83</v>
      </c>
      <c r="L89" s="102"/>
      <c r="M89" s="102"/>
      <c r="N89" s="102"/>
      <c r="O89" s="102"/>
      <c r="P89" s="102"/>
    </row>
    <row r="90" spans="2:16" ht="30" customHeight="1" hidden="1">
      <c r="B90" s="99" t="s">
        <v>53</v>
      </c>
      <c r="C90" s="100" t="s">
        <v>82</v>
      </c>
      <c r="D90" s="100" t="s">
        <v>15</v>
      </c>
      <c r="E90" s="100" t="s">
        <v>84</v>
      </c>
      <c r="F90" s="100" t="s">
        <v>13</v>
      </c>
      <c r="G90" s="99" t="s">
        <v>53</v>
      </c>
      <c r="H90" s="101">
        <v>43.5</v>
      </c>
      <c r="I90" s="101">
        <v>43.5</v>
      </c>
      <c r="J90" s="101">
        <v>43.5</v>
      </c>
      <c r="K90" s="99" t="s">
        <v>53</v>
      </c>
      <c r="L90" s="102"/>
      <c r="M90" s="102"/>
      <c r="N90" s="102"/>
      <c r="O90" s="102"/>
      <c r="P90" s="102"/>
    </row>
    <row r="91" spans="2:16" ht="30" customHeight="1" hidden="1">
      <c r="B91" s="99" t="s">
        <v>55</v>
      </c>
      <c r="C91" s="100" t="s">
        <v>82</v>
      </c>
      <c r="D91" s="100" t="s">
        <v>15</v>
      </c>
      <c r="E91" s="100" t="s">
        <v>84</v>
      </c>
      <c r="F91" s="100" t="s">
        <v>56</v>
      </c>
      <c r="G91" s="99" t="s">
        <v>55</v>
      </c>
      <c r="H91" s="101">
        <v>43.5</v>
      </c>
      <c r="I91" s="101">
        <v>43.5</v>
      </c>
      <c r="J91" s="101">
        <v>43.5</v>
      </c>
      <c r="K91" s="99" t="s">
        <v>55</v>
      </c>
      <c r="L91" s="102"/>
      <c r="M91" s="102"/>
      <c r="N91" s="102"/>
      <c r="O91" s="102"/>
      <c r="P91" s="102"/>
    </row>
    <row r="92" spans="2:16" ht="66" customHeight="1" hidden="1">
      <c r="B92" s="78" t="s">
        <v>213</v>
      </c>
      <c r="C92" s="100" t="s">
        <v>82</v>
      </c>
      <c r="D92" s="100" t="s">
        <v>15</v>
      </c>
      <c r="E92" s="100" t="s">
        <v>214</v>
      </c>
      <c r="F92" s="100" t="s">
        <v>13</v>
      </c>
      <c r="G92" s="99" t="s">
        <v>53</v>
      </c>
      <c r="H92" s="101">
        <v>7050</v>
      </c>
      <c r="I92" s="101">
        <v>3700</v>
      </c>
      <c r="J92" s="101">
        <f>J93</f>
        <v>0</v>
      </c>
      <c r="K92" s="99"/>
      <c r="L92" s="102"/>
      <c r="M92" s="102"/>
      <c r="N92" s="102"/>
      <c r="O92" s="102"/>
      <c r="P92" s="102"/>
    </row>
    <row r="93" spans="2:16" ht="30" customHeight="1" hidden="1">
      <c r="B93" s="99" t="s">
        <v>55</v>
      </c>
      <c r="C93" s="100" t="s">
        <v>82</v>
      </c>
      <c r="D93" s="100" t="s">
        <v>15</v>
      </c>
      <c r="E93" s="100" t="s">
        <v>214</v>
      </c>
      <c r="F93" s="100" t="s">
        <v>56</v>
      </c>
      <c r="G93" s="99" t="s">
        <v>55</v>
      </c>
      <c r="H93" s="101">
        <v>7050</v>
      </c>
      <c r="I93" s="101">
        <v>3700</v>
      </c>
      <c r="J93" s="101">
        <v>0</v>
      </c>
      <c r="K93" s="99"/>
      <c r="L93" s="102"/>
      <c r="M93" s="102"/>
      <c r="N93" s="102"/>
      <c r="O93" s="102"/>
      <c r="P93" s="102"/>
    </row>
    <row r="94" spans="2:16" ht="67.5" customHeight="1" hidden="1">
      <c r="B94" s="99" t="s">
        <v>243</v>
      </c>
      <c r="C94" s="100" t="s">
        <v>82</v>
      </c>
      <c r="D94" s="100" t="s">
        <v>15</v>
      </c>
      <c r="E94" s="100" t="s">
        <v>236</v>
      </c>
      <c r="F94" s="100"/>
      <c r="G94" s="99"/>
      <c r="H94" s="101">
        <v>86768.02</v>
      </c>
      <c r="I94" s="101">
        <v>86768</v>
      </c>
      <c r="J94" s="101">
        <v>86768</v>
      </c>
      <c r="K94" s="99"/>
      <c r="L94" s="102"/>
      <c r="M94" s="102"/>
      <c r="N94" s="102"/>
      <c r="O94" s="102"/>
      <c r="P94" s="102"/>
    </row>
    <row r="95" spans="2:16" ht="30" customHeight="1" hidden="1">
      <c r="B95" s="99" t="s">
        <v>55</v>
      </c>
      <c r="C95" s="100" t="s">
        <v>82</v>
      </c>
      <c r="D95" s="100" t="s">
        <v>15</v>
      </c>
      <c r="E95" s="100" t="s">
        <v>236</v>
      </c>
      <c r="F95" s="100" t="s">
        <v>56</v>
      </c>
      <c r="G95" s="99"/>
      <c r="H95" s="101">
        <v>86768.02</v>
      </c>
      <c r="I95" s="101">
        <v>86768</v>
      </c>
      <c r="J95" s="101">
        <v>86768</v>
      </c>
      <c r="K95" s="99"/>
      <c r="L95" s="102"/>
      <c r="M95" s="102"/>
      <c r="N95" s="102"/>
      <c r="O95" s="102"/>
      <c r="P95" s="102"/>
    </row>
    <row r="96" spans="2:16" ht="30" customHeight="1" hidden="1">
      <c r="B96" s="94" t="s">
        <v>85</v>
      </c>
      <c r="C96" s="95" t="s">
        <v>82</v>
      </c>
      <c r="D96" s="95" t="s">
        <v>18</v>
      </c>
      <c r="E96" s="95" t="s">
        <v>13</v>
      </c>
      <c r="F96" s="95" t="s">
        <v>13</v>
      </c>
      <c r="G96" s="94" t="s">
        <v>85</v>
      </c>
      <c r="H96" s="96">
        <f>SUM(H98+H100+H102+H104+H106+H108+H110+H112)</f>
        <v>283709.55</v>
      </c>
      <c r="I96" s="96">
        <f>SUM(I98+I100+I102+I104+I106+I108+I110+I112)</f>
        <v>267552.80000000005</v>
      </c>
      <c r="J96" s="96">
        <f>SUM(J98+J100+J102+J104+J106+J108+J110+J112)</f>
        <v>272886.5</v>
      </c>
      <c r="K96" s="96">
        <f>SUM(K108+K110+K112)</f>
        <v>0</v>
      </c>
      <c r="L96" s="102"/>
      <c r="M96" s="102"/>
      <c r="N96" s="102"/>
      <c r="O96" s="102"/>
      <c r="P96" s="102"/>
    </row>
    <row r="97" spans="2:16" ht="35.25" customHeight="1" hidden="1">
      <c r="B97" s="99" t="s">
        <v>53</v>
      </c>
      <c r="C97" s="100" t="s">
        <v>82</v>
      </c>
      <c r="D97" s="100" t="s">
        <v>18</v>
      </c>
      <c r="E97" s="100" t="s">
        <v>86</v>
      </c>
      <c r="F97" s="100" t="s">
        <v>13</v>
      </c>
      <c r="G97" s="99" t="s">
        <v>53</v>
      </c>
      <c r="H97" s="101">
        <v>194251</v>
      </c>
      <c r="I97" s="101">
        <v>180319.7</v>
      </c>
      <c r="J97" s="101">
        <v>185546.7</v>
      </c>
      <c r="K97" s="99" t="s">
        <v>53</v>
      </c>
      <c r="L97" s="102"/>
      <c r="M97" s="102"/>
      <c r="N97" s="102"/>
      <c r="O97" s="102"/>
      <c r="P97" s="102"/>
    </row>
    <row r="98" spans="2:16" ht="30" customHeight="1" hidden="1">
      <c r="B98" s="99" t="s">
        <v>55</v>
      </c>
      <c r="C98" s="100" t="s">
        <v>82</v>
      </c>
      <c r="D98" s="100" t="s">
        <v>18</v>
      </c>
      <c r="E98" s="100" t="s">
        <v>86</v>
      </c>
      <c r="F98" s="100" t="s">
        <v>56</v>
      </c>
      <c r="G98" s="99" t="s">
        <v>55</v>
      </c>
      <c r="H98" s="101">
        <v>194251</v>
      </c>
      <c r="I98" s="101">
        <v>180319.7</v>
      </c>
      <c r="J98" s="101">
        <v>185546.7</v>
      </c>
      <c r="K98" s="99" t="s">
        <v>55</v>
      </c>
      <c r="L98" s="102"/>
      <c r="M98" s="102"/>
      <c r="N98" s="102"/>
      <c r="O98" s="102"/>
      <c r="P98" s="102"/>
    </row>
    <row r="99" spans="2:16" ht="30" customHeight="1" hidden="1">
      <c r="B99" s="99" t="s">
        <v>53</v>
      </c>
      <c r="C99" s="100" t="s">
        <v>82</v>
      </c>
      <c r="D99" s="100" t="s">
        <v>18</v>
      </c>
      <c r="E99" s="100" t="s">
        <v>87</v>
      </c>
      <c r="F99" s="100" t="s">
        <v>13</v>
      </c>
      <c r="G99" s="99" t="s">
        <v>53</v>
      </c>
      <c r="H99" s="101">
        <v>14.5</v>
      </c>
      <c r="I99" s="101">
        <v>14.5</v>
      </c>
      <c r="J99" s="101">
        <v>14.5</v>
      </c>
      <c r="K99" s="99" t="s">
        <v>53</v>
      </c>
      <c r="L99" s="102"/>
      <c r="M99" s="105"/>
      <c r="N99" s="102"/>
      <c r="O99" s="102"/>
      <c r="P99" s="102"/>
    </row>
    <row r="100" spans="2:16" ht="30" customHeight="1" hidden="1">
      <c r="B100" s="99" t="s">
        <v>55</v>
      </c>
      <c r="C100" s="100" t="s">
        <v>82</v>
      </c>
      <c r="D100" s="100" t="s">
        <v>18</v>
      </c>
      <c r="E100" s="100" t="s">
        <v>87</v>
      </c>
      <c r="F100" s="100" t="s">
        <v>56</v>
      </c>
      <c r="G100" s="99" t="s">
        <v>55</v>
      </c>
      <c r="H100" s="101">
        <v>14.5</v>
      </c>
      <c r="I100" s="101">
        <v>14.5</v>
      </c>
      <c r="J100" s="101">
        <v>14.5</v>
      </c>
      <c r="K100" s="99" t="s">
        <v>55</v>
      </c>
      <c r="L100" s="102"/>
      <c r="M100" s="102"/>
      <c r="N100" s="102"/>
      <c r="O100" s="102"/>
      <c r="P100" s="102"/>
    </row>
    <row r="101" spans="2:16" ht="30" customHeight="1" hidden="1">
      <c r="B101" s="99" t="s">
        <v>88</v>
      </c>
      <c r="C101" s="100" t="s">
        <v>82</v>
      </c>
      <c r="D101" s="100" t="s">
        <v>18</v>
      </c>
      <c r="E101" s="100" t="s">
        <v>89</v>
      </c>
      <c r="F101" s="100" t="s">
        <v>13</v>
      </c>
      <c r="G101" s="99" t="s">
        <v>88</v>
      </c>
      <c r="H101" s="101">
        <v>1529.4</v>
      </c>
      <c r="I101" s="101">
        <v>1419.6</v>
      </c>
      <c r="J101" s="101">
        <v>1460.8</v>
      </c>
      <c r="K101" s="99" t="s">
        <v>88</v>
      </c>
      <c r="L101" s="102"/>
      <c r="M101" s="102"/>
      <c r="N101" s="102"/>
      <c r="O101" s="102"/>
      <c r="P101" s="102"/>
    </row>
    <row r="102" spans="2:16" ht="30" customHeight="1" hidden="1">
      <c r="B102" s="99" t="s">
        <v>90</v>
      </c>
      <c r="C102" s="100" t="s">
        <v>82</v>
      </c>
      <c r="D102" s="100" t="s">
        <v>18</v>
      </c>
      <c r="E102" s="100" t="s">
        <v>89</v>
      </c>
      <c r="F102" s="100" t="s">
        <v>91</v>
      </c>
      <c r="G102" s="99" t="s">
        <v>90</v>
      </c>
      <c r="H102" s="101">
        <v>1529.4</v>
      </c>
      <c r="I102" s="101">
        <v>1419.6</v>
      </c>
      <c r="J102" s="101">
        <v>1460.8</v>
      </c>
      <c r="K102" s="99" t="s">
        <v>90</v>
      </c>
      <c r="L102" s="102"/>
      <c r="M102" s="102"/>
      <c r="N102" s="102"/>
      <c r="O102" s="102"/>
      <c r="P102" s="102"/>
    </row>
    <row r="103" spans="2:16" ht="30" customHeight="1" hidden="1">
      <c r="B103" s="99" t="s">
        <v>92</v>
      </c>
      <c r="C103" s="100" t="s">
        <v>82</v>
      </c>
      <c r="D103" s="100" t="s">
        <v>18</v>
      </c>
      <c r="E103" s="100" t="s">
        <v>93</v>
      </c>
      <c r="F103" s="100" t="s">
        <v>13</v>
      </c>
      <c r="G103" s="99" t="s">
        <v>92</v>
      </c>
      <c r="H103" s="101">
        <v>4390</v>
      </c>
      <c r="I103" s="101">
        <v>4390</v>
      </c>
      <c r="J103" s="101">
        <v>4390</v>
      </c>
      <c r="K103" s="99" t="s">
        <v>92</v>
      </c>
      <c r="L103" s="102"/>
      <c r="M103" s="102"/>
      <c r="N103" s="102"/>
      <c r="O103" s="102"/>
      <c r="P103" s="102"/>
    </row>
    <row r="104" spans="2:16" ht="30" customHeight="1" hidden="1">
      <c r="B104" s="99" t="s">
        <v>55</v>
      </c>
      <c r="C104" s="100" t="s">
        <v>82</v>
      </c>
      <c r="D104" s="100" t="s">
        <v>18</v>
      </c>
      <c r="E104" s="100" t="s">
        <v>93</v>
      </c>
      <c r="F104" s="100" t="s">
        <v>56</v>
      </c>
      <c r="G104" s="99" t="s">
        <v>55</v>
      </c>
      <c r="H104" s="101">
        <v>4390</v>
      </c>
      <c r="I104" s="101">
        <v>4390</v>
      </c>
      <c r="J104" s="101">
        <v>4390</v>
      </c>
      <c r="K104" s="99" t="s">
        <v>55</v>
      </c>
      <c r="L104" s="102"/>
      <c r="M104" s="102"/>
      <c r="N104" s="102"/>
      <c r="O104" s="102"/>
      <c r="P104" s="102"/>
    </row>
    <row r="105" spans="2:16" ht="30" customHeight="1" hidden="1">
      <c r="B105" s="106" t="s">
        <v>260</v>
      </c>
      <c r="C105" s="100" t="s">
        <v>82</v>
      </c>
      <c r="D105" s="100" t="s">
        <v>18</v>
      </c>
      <c r="E105" s="100" t="s">
        <v>195</v>
      </c>
      <c r="F105" s="100" t="s">
        <v>13</v>
      </c>
      <c r="G105" s="106" t="s">
        <v>260</v>
      </c>
      <c r="H105" s="101">
        <v>342.8</v>
      </c>
      <c r="I105" s="101">
        <v>342.8</v>
      </c>
      <c r="J105" s="101">
        <v>342.8</v>
      </c>
      <c r="K105" s="99"/>
      <c r="L105" s="102"/>
      <c r="M105" s="102"/>
      <c r="N105" s="102"/>
      <c r="O105" s="102"/>
      <c r="P105" s="102"/>
    </row>
    <row r="106" spans="2:16" ht="30" customHeight="1" hidden="1">
      <c r="B106" s="99" t="s">
        <v>196</v>
      </c>
      <c r="C106" s="100" t="s">
        <v>82</v>
      </c>
      <c r="D106" s="100" t="s">
        <v>18</v>
      </c>
      <c r="E106" s="100" t="s">
        <v>195</v>
      </c>
      <c r="F106" s="100" t="s">
        <v>197</v>
      </c>
      <c r="G106" s="99" t="s">
        <v>196</v>
      </c>
      <c r="H106" s="101">
        <v>342.8</v>
      </c>
      <c r="I106" s="101">
        <v>342.8</v>
      </c>
      <c r="J106" s="101">
        <v>342.8</v>
      </c>
      <c r="K106" s="99"/>
      <c r="L106" s="102"/>
      <c r="M106" s="102"/>
      <c r="N106" s="102"/>
      <c r="O106" s="102"/>
      <c r="P106" s="102"/>
    </row>
    <row r="107" spans="2:16" ht="67.5" customHeight="1" hidden="1">
      <c r="B107" s="78" t="s">
        <v>213</v>
      </c>
      <c r="C107" s="100" t="s">
        <v>82</v>
      </c>
      <c r="D107" s="100" t="s">
        <v>18</v>
      </c>
      <c r="E107" s="100" t="s">
        <v>214</v>
      </c>
      <c r="F107" s="100" t="s">
        <v>13</v>
      </c>
      <c r="G107" s="99" t="s">
        <v>53</v>
      </c>
      <c r="H107" s="101">
        <v>1300</v>
      </c>
      <c r="I107" s="101">
        <v>0</v>
      </c>
      <c r="J107" s="101">
        <v>0</v>
      </c>
      <c r="K107" s="99"/>
      <c r="L107" s="102"/>
      <c r="M107" s="102"/>
      <c r="N107" s="102"/>
      <c r="O107" s="102"/>
      <c r="P107" s="102"/>
    </row>
    <row r="108" spans="2:16" ht="30" customHeight="1" hidden="1">
      <c r="B108" s="99" t="s">
        <v>55</v>
      </c>
      <c r="C108" s="100" t="s">
        <v>82</v>
      </c>
      <c r="D108" s="100" t="s">
        <v>18</v>
      </c>
      <c r="E108" s="100" t="s">
        <v>214</v>
      </c>
      <c r="F108" s="100" t="s">
        <v>56</v>
      </c>
      <c r="G108" s="99" t="s">
        <v>55</v>
      </c>
      <c r="H108" s="101">
        <v>1300</v>
      </c>
      <c r="I108" s="101">
        <v>0</v>
      </c>
      <c r="J108" s="101">
        <v>0</v>
      </c>
      <c r="K108" s="99"/>
      <c r="L108" s="102"/>
      <c r="M108" s="102"/>
      <c r="N108" s="102"/>
      <c r="O108" s="102"/>
      <c r="P108" s="102"/>
    </row>
    <row r="109" spans="2:16" ht="63" customHeight="1" hidden="1">
      <c r="B109" s="99" t="s">
        <v>243</v>
      </c>
      <c r="C109" s="100" t="s">
        <v>82</v>
      </c>
      <c r="D109" s="100" t="s">
        <v>18</v>
      </c>
      <c r="E109" s="100" t="s">
        <v>236</v>
      </c>
      <c r="F109" s="100"/>
      <c r="G109" s="99"/>
      <c r="H109" s="101">
        <v>62719.55</v>
      </c>
      <c r="I109" s="101">
        <v>61338.8</v>
      </c>
      <c r="J109" s="101">
        <v>61338.8</v>
      </c>
      <c r="K109" s="99"/>
      <c r="L109" s="102"/>
      <c r="M109" s="102"/>
      <c r="N109" s="102"/>
      <c r="O109" s="102"/>
      <c r="P109" s="102"/>
    </row>
    <row r="110" spans="2:16" ht="33.75" customHeight="1" hidden="1">
      <c r="B110" s="99" t="s">
        <v>55</v>
      </c>
      <c r="C110" s="100" t="s">
        <v>82</v>
      </c>
      <c r="D110" s="100" t="s">
        <v>18</v>
      </c>
      <c r="E110" s="100" t="s">
        <v>236</v>
      </c>
      <c r="F110" s="100" t="s">
        <v>56</v>
      </c>
      <c r="G110" s="99"/>
      <c r="H110" s="101">
        <v>62719.55</v>
      </c>
      <c r="I110" s="101">
        <v>61338.8</v>
      </c>
      <c r="J110" s="101">
        <v>61338.8</v>
      </c>
      <c r="K110" s="99"/>
      <c r="L110" s="102"/>
      <c r="M110" s="102"/>
      <c r="N110" s="102"/>
      <c r="O110" s="105"/>
      <c r="P110" s="102"/>
    </row>
    <row r="111" spans="2:16" ht="63" customHeight="1" hidden="1">
      <c r="B111" s="99" t="s">
        <v>225</v>
      </c>
      <c r="C111" s="100" t="s">
        <v>82</v>
      </c>
      <c r="D111" s="100" t="s">
        <v>18</v>
      </c>
      <c r="E111" s="100" t="s">
        <v>217</v>
      </c>
      <c r="F111" s="100"/>
      <c r="G111" s="99"/>
      <c r="H111" s="101">
        <f>H112</f>
        <v>19162.3</v>
      </c>
      <c r="I111" s="101">
        <f>I112</f>
        <v>19727.4</v>
      </c>
      <c r="J111" s="101">
        <f>J112</f>
        <v>19792.9</v>
      </c>
      <c r="K111" s="99"/>
      <c r="L111" s="102"/>
      <c r="M111" s="102"/>
      <c r="N111" s="102"/>
      <c r="O111" s="102"/>
      <c r="P111" s="102"/>
    </row>
    <row r="112" spans="2:16" ht="30" customHeight="1" hidden="1">
      <c r="B112" s="99" t="s">
        <v>55</v>
      </c>
      <c r="C112" s="100" t="s">
        <v>82</v>
      </c>
      <c r="D112" s="100" t="s">
        <v>18</v>
      </c>
      <c r="E112" s="100" t="s">
        <v>217</v>
      </c>
      <c r="F112" s="100" t="s">
        <v>56</v>
      </c>
      <c r="G112" s="99"/>
      <c r="H112" s="101">
        <v>19162.3</v>
      </c>
      <c r="I112" s="101">
        <v>19727.4</v>
      </c>
      <c r="J112" s="101">
        <v>19792.9</v>
      </c>
      <c r="K112" s="99"/>
      <c r="L112" s="102"/>
      <c r="M112" s="102"/>
      <c r="N112" s="102"/>
      <c r="O112" s="102"/>
      <c r="P112" s="102"/>
    </row>
    <row r="113" spans="2:16" ht="30" customHeight="1" hidden="1">
      <c r="B113" s="94" t="s">
        <v>215</v>
      </c>
      <c r="C113" s="95" t="s">
        <v>82</v>
      </c>
      <c r="D113" s="95" t="s">
        <v>66</v>
      </c>
      <c r="E113" s="95"/>
      <c r="F113" s="95"/>
      <c r="G113" s="94"/>
      <c r="H113" s="96">
        <v>100</v>
      </c>
      <c r="I113" s="96">
        <v>50</v>
      </c>
      <c r="J113" s="96">
        <v>50</v>
      </c>
      <c r="K113" s="99"/>
      <c r="L113" s="102"/>
      <c r="M113" s="102"/>
      <c r="N113" s="102"/>
      <c r="O113" s="102"/>
      <c r="P113" s="102"/>
    </row>
    <row r="114" spans="2:16" ht="63.75" customHeight="1" hidden="1">
      <c r="B114" s="78" t="s">
        <v>207</v>
      </c>
      <c r="C114" s="100" t="s">
        <v>82</v>
      </c>
      <c r="D114" s="100" t="s">
        <v>66</v>
      </c>
      <c r="E114" s="100" t="s">
        <v>205</v>
      </c>
      <c r="F114" s="100"/>
      <c r="G114" s="99"/>
      <c r="H114" s="101">
        <v>100</v>
      </c>
      <c r="I114" s="101">
        <v>50</v>
      </c>
      <c r="J114" s="101">
        <v>50</v>
      </c>
      <c r="K114" s="99"/>
      <c r="L114" s="102"/>
      <c r="M114" s="102"/>
      <c r="N114" s="102"/>
      <c r="O114" s="102"/>
      <c r="P114" s="102"/>
    </row>
    <row r="115" spans="2:16" ht="30" customHeight="1" hidden="1">
      <c r="B115" s="99" t="s">
        <v>21</v>
      </c>
      <c r="C115" s="100" t="s">
        <v>82</v>
      </c>
      <c r="D115" s="100" t="s">
        <v>66</v>
      </c>
      <c r="E115" s="100" t="s">
        <v>205</v>
      </c>
      <c r="F115" s="100" t="s">
        <v>22</v>
      </c>
      <c r="G115" s="99"/>
      <c r="H115" s="101">
        <v>100</v>
      </c>
      <c r="I115" s="101">
        <v>50</v>
      </c>
      <c r="J115" s="101">
        <v>50</v>
      </c>
      <c r="K115" s="99"/>
      <c r="L115" s="102"/>
      <c r="M115" s="102"/>
      <c r="N115" s="102"/>
      <c r="O115" s="102"/>
      <c r="P115" s="102"/>
    </row>
    <row r="116" spans="2:16" ht="30" customHeight="1" hidden="1">
      <c r="B116" s="94" t="s">
        <v>94</v>
      </c>
      <c r="C116" s="95" t="s">
        <v>82</v>
      </c>
      <c r="D116" s="95" t="s">
        <v>82</v>
      </c>
      <c r="E116" s="95" t="s">
        <v>13</v>
      </c>
      <c r="F116" s="95" t="s">
        <v>13</v>
      </c>
      <c r="G116" s="94" t="s">
        <v>94</v>
      </c>
      <c r="H116" s="96">
        <f>SUM(H117)</f>
        <v>9218.9</v>
      </c>
      <c r="I116" s="96">
        <f>SUM(I117)</f>
        <v>9292.9</v>
      </c>
      <c r="J116" s="96">
        <f>SUM(J117)</f>
        <v>9314.7</v>
      </c>
      <c r="K116" s="99" t="s">
        <v>94</v>
      </c>
      <c r="L116" s="102"/>
      <c r="M116" s="102"/>
      <c r="N116" s="102"/>
      <c r="O116" s="102"/>
      <c r="P116" s="102"/>
    </row>
    <row r="117" spans="2:16" ht="70.5" customHeight="1" hidden="1">
      <c r="B117" s="99" t="s">
        <v>225</v>
      </c>
      <c r="C117" s="100" t="s">
        <v>82</v>
      </c>
      <c r="D117" s="100" t="s">
        <v>82</v>
      </c>
      <c r="E117" s="100" t="s">
        <v>226</v>
      </c>
      <c r="F117" s="100" t="s">
        <v>13</v>
      </c>
      <c r="G117" s="99" t="s">
        <v>53</v>
      </c>
      <c r="H117" s="101">
        <f>H118+H119</f>
        <v>9218.9</v>
      </c>
      <c r="I117" s="101">
        <f>I118+I119</f>
        <v>9292.9</v>
      </c>
      <c r="J117" s="101">
        <f>J118+J119</f>
        <v>9314.7</v>
      </c>
      <c r="K117" s="99"/>
      <c r="L117" s="102"/>
      <c r="M117" s="102"/>
      <c r="N117" s="102"/>
      <c r="O117" s="102"/>
      <c r="P117" s="102"/>
    </row>
    <row r="118" spans="2:16" ht="30" customHeight="1" hidden="1">
      <c r="B118" s="99" t="s">
        <v>55</v>
      </c>
      <c r="C118" s="100" t="s">
        <v>82</v>
      </c>
      <c r="D118" s="100" t="s">
        <v>82</v>
      </c>
      <c r="E118" s="100" t="s">
        <v>226</v>
      </c>
      <c r="F118" s="100" t="s">
        <v>56</v>
      </c>
      <c r="G118" s="99" t="s">
        <v>55</v>
      </c>
      <c r="H118" s="101">
        <v>2418.9</v>
      </c>
      <c r="I118" s="101">
        <v>2492.9</v>
      </c>
      <c r="J118" s="101">
        <v>2514.7</v>
      </c>
      <c r="K118" s="99"/>
      <c r="L118" s="102"/>
      <c r="M118" s="102"/>
      <c r="N118" s="102"/>
      <c r="O118" s="102"/>
      <c r="P118" s="102"/>
    </row>
    <row r="119" spans="2:16" ht="30" customHeight="1" hidden="1">
      <c r="B119" s="99" t="s">
        <v>221</v>
      </c>
      <c r="C119" s="100" t="s">
        <v>82</v>
      </c>
      <c r="D119" s="100" t="s">
        <v>82</v>
      </c>
      <c r="E119" s="100" t="s">
        <v>226</v>
      </c>
      <c r="F119" s="100" t="s">
        <v>220</v>
      </c>
      <c r="G119" s="99" t="s">
        <v>55</v>
      </c>
      <c r="H119" s="101">
        <v>6800</v>
      </c>
      <c r="I119" s="101">
        <v>6800</v>
      </c>
      <c r="J119" s="101">
        <v>6800</v>
      </c>
      <c r="K119" s="99"/>
      <c r="L119" s="102"/>
      <c r="M119" s="102"/>
      <c r="N119" s="102"/>
      <c r="O119" s="102"/>
      <c r="P119" s="102"/>
    </row>
    <row r="120" spans="2:16" ht="30" customHeight="1" hidden="1">
      <c r="B120" s="94" t="s">
        <v>97</v>
      </c>
      <c r="C120" s="95" t="s">
        <v>82</v>
      </c>
      <c r="D120" s="95" t="s">
        <v>98</v>
      </c>
      <c r="E120" s="95"/>
      <c r="F120" s="95"/>
      <c r="G120" s="94"/>
      <c r="H120" s="96">
        <f>SUM(H122+H124+H125+H128+H132+H134+H136+H138+H140+H142+H143)</f>
        <v>15891.53</v>
      </c>
      <c r="I120" s="96">
        <f>SUM(I122+I124+I125+I128+I132+I134+I136+I138+I140+I142+I143)</f>
        <v>18263</v>
      </c>
      <c r="J120" s="96">
        <f>SUM(J122+J124+J125+J128+J132+J134+J136+J138+J140+J142+J143)</f>
        <v>16914.1</v>
      </c>
      <c r="K120" s="96" t="e">
        <f>SUM(K125+#REF!+K128+K131+K133+K135+K137+K139+K141+K143)</f>
        <v>#VALUE!</v>
      </c>
      <c r="L120" s="102"/>
      <c r="M120" s="102"/>
      <c r="N120" s="102"/>
      <c r="O120" s="102"/>
      <c r="P120" s="102"/>
    </row>
    <row r="121" spans="2:16" ht="30" customHeight="1" hidden="1">
      <c r="B121" s="99" t="s">
        <v>25</v>
      </c>
      <c r="C121" s="100" t="s">
        <v>82</v>
      </c>
      <c r="D121" s="100" t="s">
        <v>98</v>
      </c>
      <c r="E121" s="100" t="s">
        <v>26</v>
      </c>
      <c r="F121" s="100" t="s">
        <v>13</v>
      </c>
      <c r="G121" s="99" t="s">
        <v>25</v>
      </c>
      <c r="H121" s="101">
        <f>H122</f>
        <v>1937.7</v>
      </c>
      <c r="I121" s="101">
        <f>I122</f>
        <v>1790.7</v>
      </c>
      <c r="J121" s="101">
        <f>J122</f>
        <v>1850.3</v>
      </c>
      <c r="K121" s="96"/>
      <c r="L121" s="102"/>
      <c r="M121" s="102"/>
      <c r="N121" s="102"/>
      <c r="O121" s="102"/>
      <c r="P121" s="102"/>
    </row>
    <row r="122" spans="2:16" ht="30" customHeight="1" hidden="1">
      <c r="B122" s="99" t="s">
        <v>21</v>
      </c>
      <c r="C122" s="100" t="s">
        <v>82</v>
      </c>
      <c r="D122" s="100" t="s">
        <v>98</v>
      </c>
      <c r="E122" s="100" t="s">
        <v>26</v>
      </c>
      <c r="F122" s="100" t="s">
        <v>22</v>
      </c>
      <c r="G122" s="99" t="s">
        <v>21</v>
      </c>
      <c r="H122" s="101">
        <v>1937.7</v>
      </c>
      <c r="I122" s="101">
        <v>1790.7</v>
      </c>
      <c r="J122" s="101">
        <v>1850.3</v>
      </c>
      <c r="K122" s="96"/>
      <c r="L122" s="102"/>
      <c r="M122" s="102"/>
      <c r="N122" s="102"/>
      <c r="O122" s="102"/>
      <c r="P122" s="102"/>
    </row>
    <row r="123" spans="2:16" ht="30" customHeight="1" hidden="1">
      <c r="B123" s="99" t="s">
        <v>53</v>
      </c>
      <c r="C123" s="100" t="s">
        <v>82</v>
      </c>
      <c r="D123" s="100" t="s">
        <v>98</v>
      </c>
      <c r="E123" s="100" t="s">
        <v>99</v>
      </c>
      <c r="F123" s="100" t="s">
        <v>13</v>
      </c>
      <c r="G123" s="99" t="s">
        <v>53</v>
      </c>
      <c r="H123" s="101">
        <v>24.1</v>
      </c>
      <c r="I123" s="101">
        <v>24.1</v>
      </c>
      <c r="J123" s="101">
        <v>24.1</v>
      </c>
      <c r="K123" s="96"/>
      <c r="L123" s="102"/>
      <c r="M123" s="102"/>
      <c r="N123" s="102"/>
      <c r="O123" s="102"/>
      <c r="P123" s="102"/>
    </row>
    <row r="124" spans="2:16" ht="30" customHeight="1" hidden="1">
      <c r="B124" s="99" t="s">
        <v>55</v>
      </c>
      <c r="C124" s="100" t="s">
        <v>82</v>
      </c>
      <c r="D124" s="100" t="s">
        <v>98</v>
      </c>
      <c r="E124" s="100" t="s">
        <v>99</v>
      </c>
      <c r="F124" s="100" t="s">
        <v>56</v>
      </c>
      <c r="G124" s="99" t="s">
        <v>55</v>
      </c>
      <c r="H124" s="101">
        <v>24.1</v>
      </c>
      <c r="I124" s="101">
        <v>24.1</v>
      </c>
      <c r="J124" s="101">
        <v>24.1</v>
      </c>
      <c r="K124" s="96"/>
      <c r="L124" s="102"/>
      <c r="M124" s="102"/>
      <c r="N124" s="102"/>
      <c r="O124" s="102"/>
      <c r="P124" s="102"/>
    </row>
    <row r="125" spans="2:16" ht="30" customHeight="1" hidden="1">
      <c r="B125" s="99" t="s">
        <v>100</v>
      </c>
      <c r="C125" s="100" t="s">
        <v>82</v>
      </c>
      <c r="D125" s="100" t="s">
        <v>98</v>
      </c>
      <c r="E125" s="100" t="s">
        <v>101</v>
      </c>
      <c r="F125" s="100" t="s">
        <v>13</v>
      </c>
      <c r="G125" s="99" t="s">
        <v>100</v>
      </c>
      <c r="H125" s="101">
        <f>SUM(H126:H127)</f>
        <v>37</v>
      </c>
      <c r="I125" s="101">
        <f>SUM(I126:I127)</f>
        <v>0</v>
      </c>
      <c r="J125" s="101">
        <f>SUM(J126:J127)</f>
        <v>0</v>
      </c>
      <c r="K125" s="99" t="s">
        <v>100</v>
      </c>
      <c r="L125" s="102"/>
      <c r="M125" s="102"/>
      <c r="N125" s="102"/>
      <c r="O125" s="102"/>
      <c r="P125" s="102"/>
    </row>
    <row r="126" spans="2:16" ht="30" customHeight="1" hidden="1">
      <c r="B126" s="99" t="s">
        <v>102</v>
      </c>
      <c r="C126" s="100" t="s">
        <v>82</v>
      </c>
      <c r="D126" s="100" t="s">
        <v>98</v>
      </c>
      <c r="E126" s="100" t="s">
        <v>101</v>
      </c>
      <c r="F126" s="100" t="s">
        <v>103</v>
      </c>
      <c r="G126" s="99" t="s">
        <v>102</v>
      </c>
      <c r="H126" s="101">
        <v>20</v>
      </c>
      <c r="I126" s="101">
        <v>0</v>
      </c>
      <c r="J126" s="101">
        <v>0</v>
      </c>
      <c r="K126" s="99" t="s">
        <v>102</v>
      </c>
      <c r="L126" s="102"/>
      <c r="M126" s="102"/>
      <c r="N126" s="102"/>
      <c r="O126" s="102"/>
      <c r="P126" s="102"/>
    </row>
    <row r="127" spans="2:16" ht="30" customHeight="1" hidden="1">
      <c r="B127" s="99" t="s">
        <v>104</v>
      </c>
      <c r="C127" s="100" t="s">
        <v>82</v>
      </c>
      <c r="D127" s="100" t="s">
        <v>98</v>
      </c>
      <c r="E127" s="100" t="s">
        <v>101</v>
      </c>
      <c r="F127" s="100" t="s">
        <v>105</v>
      </c>
      <c r="G127" s="99" t="s">
        <v>104</v>
      </c>
      <c r="H127" s="101">
        <v>17</v>
      </c>
      <c r="I127" s="101">
        <v>0</v>
      </c>
      <c r="J127" s="101">
        <v>0</v>
      </c>
      <c r="K127" s="99" t="s">
        <v>104</v>
      </c>
      <c r="L127" s="102"/>
      <c r="M127" s="102"/>
      <c r="N127" s="102"/>
      <c r="O127" s="102"/>
      <c r="P127" s="102"/>
    </row>
    <row r="128" spans="2:16" ht="59.25" customHeight="1" hidden="1">
      <c r="B128" s="99" t="s">
        <v>228</v>
      </c>
      <c r="C128" s="100" t="s">
        <v>82</v>
      </c>
      <c r="D128" s="100" t="s">
        <v>98</v>
      </c>
      <c r="E128" s="100" t="s">
        <v>229</v>
      </c>
      <c r="F128" s="100" t="s">
        <v>13</v>
      </c>
      <c r="G128" s="99" t="s">
        <v>108</v>
      </c>
      <c r="H128" s="101">
        <f>H130+H129</f>
        <v>156</v>
      </c>
      <c r="I128" s="101">
        <f>I130+I129</f>
        <v>162</v>
      </c>
      <c r="J128" s="101">
        <f>J130+J129</f>
        <v>0</v>
      </c>
      <c r="K128" s="99"/>
      <c r="L128" s="102"/>
      <c r="M128" s="102"/>
      <c r="N128" s="102"/>
      <c r="O128" s="102"/>
      <c r="P128" s="102"/>
    </row>
    <row r="129" spans="2:16" ht="30" customHeight="1" hidden="1">
      <c r="B129" s="99" t="s">
        <v>102</v>
      </c>
      <c r="C129" s="100" t="s">
        <v>82</v>
      </c>
      <c r="D129" s="100" t="s">
        <v>98</v>
      </c>
      <c r="E129" s="100" t="s">
        <v>229</v>
      </c>
      <c r="F129" s="100" t="s">
        <v>103</v>
      </c>
      <c r="G129" s="99"/>
      <c r="H129" s="101">
        <v>96</v>
      </c>
      <c r="I129" s="101">
        <v>112</v>
      </c>
      <c r="J129" s="101">
        <v>0</v>
      </c>
      <c r="K129" s="99"/>
      <c r="L129" s="102"/>
      <c r="M129" s="102"/>
      <c r="N129" s="102"/>
      <c r="O129" s="102"/>
      <c r="P129" s="102"/>
    </row>
    <row r="130" spans="2:16" ht="30" customHeight="1" hidden="1">
      <c r="B130" s="99" t="s">
        <v>104</v>
      </c>
      <c r="C130" s="100" t="s">
        <v>82</v>
      </c>
      <c r="D130" s="100" t="s">
        <v>98</v>
      </c>
      <c r="E130" s="100" t="s">
        <v>229</v>
      </c>
      <c r="F130" s="100" t="s">
        <v>105</v>
      </c>
      <c r="G130" s="99" t="s">
        <v>102</v>
      </c>
      <c r="H130" s="101">
        <v>60</v>
      </c>
      <c r="I130" s="101">
        <v>50</v>
      </c>
      <c r="J130" s="101">
        <v>0</v>
      </c>
      <c r="K130" s="99"/>
      <c r="L130" s="102"/>
      <c r="M130" s="102"/>
      <c r="N130" s="102"/>
      <c r="O130" s="102"/>
      <c r="P130" s="102"/>
    </row>
    <row r="131" spans="2:16" ht="63.75" customHeight="1" hidden="1">
      <c r="B131" s="99" t="s">
        <v>238</v>
      </c>
      <c r="C131" s="100" t="s">
        <v>82</v>
      </c>
      <c r="D131" s="100" t="s">
        <v>98</v>
      </c>
      <c r="E131" s="100" t="s">
        <v>109</v>
      </c>
      <c r="F131" s="100" t="s">
        <v>13</v>
      </c>
      <c r="G131" s="99" t="s">
        <v>108</v>
      </c>
      <c r="H131" s="101">
        <v>1180</v>
      </c>
      <c r="I131" s="101">
        <v>0</v>
      </c>
      <c r="J131" s="101">
        <v>2300</v>
      </c>
      <c r="K131" s="99" t="s">
        <v>108</v>
      </c>
      <c r="L131" s="102"/>
      <c r="M131" s="102"/>
      <c r="N131" s="102"/>
      <c r="O131" s="102"/>
      <c r="P131" s="102"/>
    </row>
    <row r="132" spans="2:16" ht="30" customHeight="1" hidden="1">
      <c r="B132" s="99" t="s">
        <v>102</v>
      </c>
      <c r="C132" s="100" t="s">
        <v>82</v>
      </c>
      <c r="D132" s="100" t="s">
        <v>98</v>
      </c>
      <c r="E132" s="100" t="s">
        <v>109</v>
      </c>
      <c r="F132" s="100" t="s">
        <v>103</v>
      </c>
      <c r="G132" s="99" t="s">
        <v>102</v>
      </c>
      <c r="H132" s="101">
        <v>1180</v>
      </c>
      <c r="I132" s="101">
        <v>0</v>
      </c>
      <c r="J132" s="101">
        <v>2300</v>
      </c>
      <c r="K132" s="99" t="s">
        <v>102</v>
      </c>
      <c r="L132" s="102"/>
      <c r="M132" s="102"/>
      <c r="N132" s="102"/>
      <c r="O132" s="102"/>
      <c r="P132" s="102"/>
    </row>
    <row r="133" spans="2:16" ht="63" customHeight="1" hidden="1">
      <c r="B133" s="78" t="s">
        <v>207</v>
      </c>
      <c r="C133" s="100" t="s">
        <v>82</v>
      </c>
      <c r="D133" s="100" t="s">
        <v>98</v>
      </c>
      <c r="E133" s="100" t="s">
        <v>205</v>
      </c>
      <c r="F133" s="100"/>
      <c r="G133" s="99"/>
      <c r="H133" s="101">
        <v>1361.9</v>
      </c>
      <c r="I133" s="101">
        <v>1361.9</v>
      </c>
      <c r="J133" s="101">
        <v>1361.9</v>
      </c>
      <c r="K133" s="99"/>
      <c r="L133" s="102"/>
      <c r="M133" s="102"/>
      <c r="N133" s="102"/>
      <c r="O133" s="102"/>
      <c r="P133" s="102"/>
    </row>
    <row r="134" spans="2:16" ht="30" customHeight="1" hidden="1">
      <c r="B134" s="99" t="s">
        <v>55</v>
      </c>
      <c r="C134" s="100" t="s">
        <v>82</v>
      </c>
      <c r="D134" s="100" t="s">
        <v>98</v>
      </c>
      <c r="E134" s="100" t="s">
        <v>205</v>
      </c>
      <c r="F134" s="100" t="s">
        <v>56</v>
      </c>
      <c r="G134" s="99"/>
      <c r="H134" s="101">
        <v>1361.9</v>
      </c>
      <c r="I134" s="101">
        <v>1361.9</v>
      </c>
      <c r="J134" s="101">
        <v>1361.9</v>
      </c>
      <c r="K134" s="99"/>
      <c r="L134" s="102"/>
      <c r="M134" s="102"/>
      <c r="N134" s="102"/>
      <c r="O134" s="102"/>
      <c r="P134" s="102"/>
    </row>
    <row r="135" spans="2:16" ht="71.25" customHeight="1" hidden="1">
      <c r="B135" s="78" t="s">
        <v>213</v>
      </c>
      <c r="C135" s="100" t="s">
        <v>82</v>
      </c>
      <c r="D135" s="100" t="s">
        <v>98</v>
      </c>
      <c r="E135" s="100" t="s">
        <v>214</v>
      </c>
      <c r="F135" s="100"/>
      <c r="G135" s="99"/>
      <c r="H135" s="101">
        <v>300</v>
      </c>
      <c r="I135" s="101">
        <v>3750</v>
      </c>
      <c r="J135" s="101">
        <v>0</v>
      </c>
      <c r="K135" s="99"/>
      <c r="L135" s="102"/>
      <c r="M135" s="102"/>
      <c r="N135" s="102"/>
      <c r="O135" s="102"/>
      <c r="P135" s="102"/>
    </row>
    <row r="136" spans="2:16" ht="30" customHeight="1" hidden="1">
      <c r="B136" s="99" t="s">
        <v>102</v>
      </c>
      <c r="C136" s="100" t="s">
        <v>240</v>
      </c>
      <c r="D136" s="100" t="s">
        <v>98</v>
      </c>
      <c r="E136" s="100" t="s">
        <v>214</v>
      </c>
      <c r="F136" s="100" t="s">
        <v>103</v>
      </c>
      <c r="G136" s="99"/>
      <c r="H136" s="101">
        <v>300</v>
      </c>
      <c r="I136" s="101">
        <v>3750</v>
      </c>
      <c r="J136" s="101">
        <v>0</v>
      </c>
      <c r="K136" s="99"/>
      <c r="L136" s="102"/>
      <c r="M136" s="102"/>
      <c r="N136" s="102"/>
      <c r="O136" s="102"/>
      <c r="P136" s="102"/>
    </row>
    <row r="137" spans="2:16" ht="57.75" customHeight="1" hidden="1">
      <c r="B137" s="99" t="s">
        <v>241</v>
      </c>
      <c r="C137" s="100" t="s">
        <v>240</v>
      </c>
      <c r="D137" s="100" t="s">
        <v>98</v>
      </c>
      <c r="E137" s="100" t="s">
        <v>242</v>
      </c>
      <c r="F137" s="100"/>
      <c r="G137" s="99"/>
      <c r="H137" s="101">
        <v>3985</v>
      </c>
      <c r="I137" s="101">
        <v>4254</v>
      </c>
      <c r="J137" s="101">
        <v>4454</v>
      </c>
      <c r="K137" s="99"/>
      <c r="L137" s="102"/>
      <c r="M137" s="102"/>
      <c r="N137" s="102"/>
      <c r="O137" s="102"/>
      <c r="P137" s="102"/>
    </row>
    <row r="138" spans="2:16" ht="30" customHeight="1" hidden="1">
      <c r="B138" s="99" t="s">
        <v>102</v>
      </c>
      <c r="C138" s="100" t="s">
        <v>240</v>
      </c>
      <c r="D138" s="100" t="s">
        <v>98</v>
      </c>
      <c r="E138" s="100" t="s">
        <v>242</v>
      </c>
      <c r="F138" s="100" t="s">
        <v>103</v>
      </c>
      <c r="G138" s="99"/>
      <c r="H138" s="101">
        <v>3985</v>
      </c>
      <c r="I138" s="101">
        <v>4254</v>
      </c>
      <c r="J138" s="101">
        <v>4454</v>
      </c>
      <c r="K138" s="99"/>
      <c r="L138" s="102"/>
      <c r="M138" s="102"/>
      <c r="N138" s="102"/>
      <c r="O138" s="102"/>
      <c r="P138" s="102"/>
    </row>
    <row r="139" spans="2:16" ht="66" customHeight="1" hidden="1">
      <c r="B139" s="99" t="s">
        <v>243</v>
      </c>
      <c r="C139" s="100" t="s">
        <v>82</v>
      </c>
      <c r="D139" s="100" t="s">
        <v>98</v>
      </c>
      <c r="E139" s="100" t="s">
        <v>236</v>
      </c>
      <c r="F139" s="100"/>
      <c r="G139" s="99"/>
      <c r="H139" s="101">
        <v>6832.83</v>
      </c>
      <c r="I139" s="101">
        <v>6832.8</v>
      </c>
      <c r="J139" s="101">
        <v>6832.8</v>
      </c>
      <c r="K139" s="99"/>
      <c r="L139" s="102"/>
      <c r="M139" s="102"/>
      <c r="N139" s="102"/>
      <c r="O139" s="102"/>
      <c r="P139" s="102"/>
    </row>
    <row r="140" spans="2:16" ht="30" customHeight="1" hidden="1">
      <c r="B140" s="99" t="s">
        <v>55</v>
      </c>
      <c r="C140" s="100" t="s">
        <v>82</v>
      </c>
      <c r="D140" s="100" t="s">
        <v>98</v>
      </c>
      <c r="E140" s="100" t="s">
        <v>236</v>
      </c>
      <c r="F140" s="100" t="s">
        <v>56</v>
      </c>
      <c r="G140" s="99"/>
      <c r="H140" s="101">
        <v>6832.83</v>
      </c>
      <c r="I140" s="101">
        <v>6832.8</v>
      </c>
      <c r="J140" s="101">
        <v>6832.8</v>
      </c>
      <c r="K140" s="99"/>
      <c r="L140" s="102"/>
      <c r="M140" s="102"/>
      <c r="N140" s="102"/>
      <c r="O140" s="102"/>
      <c r="P140" s="102"/>
    </row>
    <row r="141" spans="2:16" ht="81" customHeight="1" hidden="1">
      <c r="B141" s="99" t="s">
        <v>231</v>
      </c>
      <c r="C141" s="100" t="s">
        <v>82</v>
      </c>
      <c r="D141" s="100" t="s">
        <v>98</v>
      </c>
      <c r="E141" s="100" t="s">
        <v>244</v>
      </c>
      <c r="F141" s="100"/>
      <c r="G141" s="99"/>
      <c r="H141" s="101">
        <v>21</v>
      </c>
      <c r="I141" s="101">
        <v>45</v>
      </c>
      <c r="J141" s="101">
        <v>47</v>
      </c>
      <c r="K141" s="99"/>
      <c r="L141" s="102"/>
      <c r="M141" s="102"/>
      <c r="N141" s="102"/>
      <c r="O141" s="102"/>
      <c r="P141" s="102"/>
    </row>
    <row r="142" spans="2:16" ht="30" customHeight="1" hidden="1">
      <c r="B142" s="99" t="s">
        <v>102</v>
      </c>
      <c r="C142" s="100" t="s">
        <v>82</v>
      </c>
      <c r="D142" s="100" t="s">
        <v>98</v>
      </c>
      <c r="E142" s="100" t="s">
        <v>244</v>
      </c>
      <c r="F142" s="100" t="s">
        <v>103</v>
      </c>
      <c r="G142" s="99"/>
      <c r="H142" s="101">
        <v>21</v>
      </c>
      <c r="I142" s="101">
        <v>45</v>
      </c>
      <c r="J142" s="101">
        <v>47</v>
      </c>
      <c r="K142" s="99"/>
      <c r="L142" s="102"/>
      <c r="M142" s="102"/>
      <c r="N142" s="102"/>
      <c r="O142" s="102"/>
      <c r="P142" s="102"/>
    </row>
    <row r="143" spans="2:16" ht="63" customHeight="1" hidden="1">
      <c r="B143" s="99" t="s">
        <v>245</v>
      </c>
      <c r="C143" s="100" t="s">
        <v>82</v>
      </c>
      <c r="D143" s="100" t="s">
        <v>98</v>
      </c>
      <c r="E143" s="100" t="s">
        <v>246</v>
      </c>
      <c r="F143" s="100"/>
      <c r="G143" s="99"/>
      <c r="H143" s="101">
        <f>SUM(H144:H145)</f>
        <v>56</v>
      </c>
      <c r="I143" s="101">
        <f>SUM(I144:I145)</f>
        <v>42.5</v>
      </c>
      <c r="J143" s="101">
        <f>SUM(J144:J145)</f>
        <v>44</v>
      </c>
      <c r="K143" s="99"/>
      <c r="L143" s="102"/>
      <c r="M143" s="102"/>
      <c r="N143" s="102"/>
      <c r="O143" s="102"/>
      <c r="P143" s="102"/>
    </row>
    <row r="144" spans="2:16" ht="30" customHeight="1" hidden="1">
      <c r="B144" s="99" t="s">
        <v>102</v>
      </c>
      <c r="C144" s="100" t="s">
        <v>82</v>
      </c>
      <c r="D144" s="100" t="s">
        <v>98</v>
      </c>
      <c r="E144" s="100" t="s">
        <v>246</v>
      </c>
      <c r="F144" s="100" t="s">
        <v>103</v>
      </c>
      <c r="G144" s="99"/>
      <c r="H144" s="101">
        <v>10</v>
      </c>
      <c r="I144" s="101">
        <v>11.5</v>
      </c>
      <c r="J144" s="101">
        <v>13</v>
      </c>
      <c r="K144" s="99"/>
      <c r="L144" s="102"/>
      <c r="M144" s="102"/>
      <c r="N144" s="102"/>
      <c r="O144" s="102"/>
      <c r="P144" s="102"/>
    </row>
    <row r="145" spans="2:16" ht="30" customHeight="1" hidden="1">
      <c r="B145" s="99" t="s">
        <v>104</v>
      </c>
      <c r="C145" s="100" t="s">
        <v>82</v>
      </c>
      <c r="D145" s="100" t="s">
        <v>98</v>
      </c>
      <c r="E145" s="100" t="s">
        <v>246</v>
      </c>
      <c r="F145" s="100" t="s">
        <v>105</v>
      </c>
      <c r="G145" s="99" t="s">
        <v>104</v>
      </c>
      <c r="H145" s="101">
        <v>46</v>
      </c>
      <c r="I145" s="101">
        <v>31</v>
      </c>
      <c r="J145" s="101">
        <v>31</v>
      </c>
      <c r="K145" s="99"/>
      <c r="L145" s="102"/>
      <c r="M145" s="102"/>
      <c r="N145" s="102"/>
      <c r="O145" s="102"/>
      <c r="P145" s="102"/>
    </row>
    <row r="146" spans="2:16" ht="30" customHeight="1" hidden="1">
      <c r="B146" s="94" t="s">
        <v>110</v>
      </c>
      <c r="C146" s="95" t="s">
        <v>111</v>
      </c>
      <c r="D146" s="95" t="s">
        <v>16</v>
      </c>
      <c r="E146" s="95" t="s">
        <v>13</v>
      </c>
      <c r="F146" s="95" t="s">
        <v>13</v>
      </c>
      <c r="G146" s="94" t="s">
        <v>110</v>
      </c>
      <c r="H146" s="96">
        <f>SUM(H147+H163)</f>
        <v>20051.9</v>
      </c>
      <c r="I146" s="96">
        <f>SUM(I147+I163)</f>
        <v>22245</v>
      </c>
      <c r="J146" s="96">
        <f>SUM(J147+J163)</f>
        <v>21072.5</v>
      </c>
      <c r="K146" s="94" t="s">
        <v>110</v>
      </c>
      <c r="L146" s="98"/>
      <c r="M146" s="98"/>
      <c r="N146" s="98"/>
      <c r="O146" s="98"/>
      <c r="P146" s="98"/>
    </row>
    <row r="147" spans="2:16" ht="30" customHeight="1" hidden="1">
      <c r="B147" s="94" t="s">
        <v>112</v>
      </c>
      <c r="C147" s="95" t="s">
        <v>111</v>
      </c>
      <c r="D147" s="95" t="s">
        <v>15</v>
      </c>
      <c r="E147" s="95" t="s">
        <v>13</v>
      </c>
      <c r="F147" s="95" t="s">
        <v>13</v>
      </c>
      <c r="G147" s="94" t="s">
        <v>112</v>
      </c>
      <c r="H147" s="96">
        <f>SUM(H149+H155+H157+H159)</f>
        <v>18200.9</v>
      </c>
      <c r="I147" s="96">
        <f>SUM(I149+I155+I157+I159)</f>
        <v>20524.7</v>
      </c>
      <c r="J147" s="96">
        <f>SUM(J149+J155+J157+J159)</f>
        <v>19357.2</v>
      </c>
      <c r="K147" s="99" t="s">
        <v>112</v>
      </c>
      <c r="L147" s="102"/>
      <c r="M147" s="102"/>
      <c r="N147" s="102"/>
      <c r="O147" s="102"/>
      <c r="P147" s="102"/>
    </row>
    <row r="148" spans="2:16" ht="30" customHeight="1" hidden="1">
      <c r="B148" s="99" t="s">
        <v>53</v>
      </c>
      <c r="C148" s="100" t="s">
        <v>111</v>
      </c>
      <c r="D148" s="100" t="s">
        <v>15</v>
      </c>
      <c r="E148" s="100" t="s">
        <v>113</v>
      </c>
      <c r="F148" s="100" t="s">
        <v>13</v>
      </c>
      <c r="G148" s="99" t="s">
        <v>53</v>
      </c>
      <c r="H148" s="101">
        <v>1307.9</v>
      </c>
      <c r="I148" s="101">
        <v>1307.9</v>
      </c>
      <c r="J148" s="101"/>
      <c r="K148" s="99" t="s">
        <v>53</v>
      </c>
      <c r="L148" s="102"/>
      <c r="M148" s="102"/>
      <c r="N148" s="102"/>
      <c r="O148" s="102"/>
      <c r="P148" s="102"/>
    </row>
    <row r="149" spans="2:16" ht="30" customHeight="1" hidden="1">
      <c r="B149" s="99" t="s">
        <v>55</v>
      </c>
      <c r="C149" s="100" t="s">
        <v>111</v>
      </c>
      <c r="D149" s="100" t="s">
        <v>15</v>
      </c>
      <c r="E149" s="100" t="s">
        <v>113</v>
      </c>
      <c r="F149" s="100" t="s">
        <v>56</v>
      </c>
      <c r="G149" s="99" t="s">
        <v>55</v>
      </c>
      <c r="H149" s="101">
        <v>1307.9</v>
      </c>
      <c r="I149" s="101">
        <v>1307.9</v>
      </c>
      <c r="J149" s="101"/>
      <c r="K149" s="101">
        <v>1307.9</v>
      </c>
      <c r="L149" s="102"/>
      <c r="M149" s="102"/>
      <c r="N149" s="102"/>
      <c r="O149" s="102"/>
      <c r="P149" s="102"/>
    </row>
    <row r="150" spans="2:16" ht="30" customHeight="1" hidden="1">
      <c r="B150" s="99" t="s">
        <v>53</v>
      </c>
      <c r="C150" s="100" t="s">
        <v>111</v>
      </c>
      <c r="D150" s="100" t="s">
        <v>15</v>
      </c>
      <c r="E150" s="100" t="s">
        <v>114</v>
      </c>
      <c r="F150" s="100" t="s">
        <v>13</v>
      </c>
      <c r="G150" s="99" t="s">
        <v>53</v>
      </c>
      <c r="H150" s="101">
        <v>0</v>
      </c>
      <c r="I150" s="101">
        <v>0</v>
      </c>
      <c r="J150" s="101">
        <v>0</v>
      </c>
      <c r="K150" s="99" t="s">
        <v>53</v>
      </c>
      <c r="L150" s="102"/>
      <c r="M150" s="102"/>
      <c r="N150" s="102"/>
      <c r="O150" s="102"/>
      <c r="P150" s="102"/>
    </row>
    <row r="151" spans="2:16" ht="30" customHeight="1" hidden="1">
      <c r="B151" s="99" t="s">
        <v>55</v>
      </c>
      <c r="C151" s="100" t="s">
        <v>111</v>
      </c>
      <c r="D151" s="100" t="s">
        <v>15</v>
      </c>
      <c r="E151" s="100" t="s">
        <v>114</v>
      </c>
      <c r="F151" s="100" t="s">
        <v>56</v>
      </c>
      <c r="G151" s="99" t="s">
        <v>55</v>
      </c>
      <c r="H151" s="101">
        <v>0</v>
      </c>
      <c r="I151" s="101">
        <v>0</v>
      </c>
      <c r="J151" s="101">
        <v>0</v>
      </c>
      <c r="K151" s="99" t="s">
        <v>55</v>
      </c>
      <c r="L151" s="102"/>
      <c r="M151" s="102"/>
      <c r="N151" s="102"/>
      <c r="O151" s="102"/>
      <c r="P151" s="102"/>
    </row>
    <row r="152" spans="2:16" ht="30" customHeight="1" hidden="1">
      <c r="B152" s="99" t="s">
        <v>53</v>
      </c>
      <c r="C152" s="100" t="s">
        <v>111</v>
      </c>
      <c r="D152" s="100" t="s">
        <v>15</v>
      </c>
      <c r="E152" s="100" t="s">
        <v>115</v>
      </c>
      <c r="F152" s="100" t="s">
        <v>13</v>
      </c>
      <c r="G152" s="99" t="s">
        <v>53</v>
      </c>
      <c r="H152" s="101">
        <v>0</v>
      </c>
      <c r="I152" s="101">
        <v>0</v>
      </c>
      <c r="J152" s="101">
        <v>0</v>
      </c>
      <c r="K152" s="99" t="s">
        <v>53</v>
      </c>
      <c r="L152" s="102"/>
      <c r="M152" s="102"/>
      <c r="N152" s="102"/>
      <c r="O152" s="102"/>
      <c r="P152" s="102"/>
    </row>
    <row r="153" spans="2:16" ht="30" customHeight="1" hidden="1">
      <c r="B153" s="99" t="s">
        <v>55</v>
      </c>
      <c r="C153" s="100" t="s">
        <v>111</v>
      </c>
      <c r="D153" s="100" t="s">
        <v>15</v>
      </c>
      <c r="E153" s="100" t="s">
        <v>115</v>
      </c>
      <c r="F153" s="100" t="s">
        <v>56</v>
      </c>
      <c r="G153" s="99" t="s">
        <v>55</v>
      </c>
      <c r="H153" s="101">
        <v>0</v>
      </c>
      <c r="I153" s="101">
        <v>0</v>
      </c>
      <c r="J153" s="101">
        <v>0</v>
      </c>
      <c r="K153" s="99" t="s">
        <v>55</v>
      </c>
      <c r="L153" s="102"/>
      <c r="M153" s="102"/>
      <c r="N153" s="102"/>
      <c r="O153" s="102"/>
      <c r="P153" s="102"/>
    </row>
    <row r="154" spans="2:16" ht="45.75" customHeight="1" hidden="1">
      <c r="B154" s="99" t="s">
        <v>116</v>
      </c>
      <c r="C154" s="100" t="s">
        <v>111</v>
      </c>
      <c r="D154" s="100" t="s">
        <v>15</v>
      </c>
      <c r="E154" s="100" t="s">
        <v>117</v>
      </c>
      <c r="F154" s="100" t="s">
        <v>13</v>
      </c>
      <c r="G154" s="99" t="s">
        <v>116</v>
      </c>
      <c r="H154" s="101">
        <v>147.7</v>
      </c>
      <c r="I154" s="101">
        <v>147.7</v>
      </c>
      <c r="J154" s="101">
        <v>147.7</v>
      </c>
      <c r="K154" s="101">
        <v>147.7</v>
      </c>
      <c r="L154" s="102"/>
      <c r="M154" s="102"/>
      <c r="N154" s="102"/>
      <c r="O154" s="102"/>
      <c r="P154" s="102"/>
    </row>
    <row r="155" spans="2:16" ht="30" customHeight="1" hidden="1">
      <c r="B155" s="99" t="s">
        <v>55</v>
      </c>
      <c r="C155" s="100" t="s">
        <v>111</v>
      </c>
      <c r="D155" s="100" t="s">
        <v>15</v>
      </c>
      <c r="E155" s="100" t="s">
        <v>117</v>
      </c>
      <c r="F155" s="100" t="s">
        <v>56</v>
      </c>
      <c r="G155" s="99" t="s">
        <v>55</v>
      </c>
      <c r="H155" s="101">
        <v>147.7</v>
      </c>
      <c r="I155" s="101">
        <v>147.7</v>
      </c>
      <c r="J155" s="101">
        <v>147.7</v>
      </c>
      <c r="K155" s="101">
        <v>147.7</v>
      </c>
      <c r="L155" s="102"/>
      <c r="M155" s="102"/>
      <c r="N155" s="102"/>
      <c r="O155" s="102"/>
      <c r="P155" s="102"/>
    </row>
    <row r="156" spans="2:16" ht="63.75" customHeight="1" hidden="1">
      <c r="B156" s="99" t="s">
        <v>231</v>
      </c>
      <c r="C156" s="100" t="s">
        <v>111</v>
      </c>
      <c r="D156" s="100" t="s">
        <v>15</v>
      </c>
      <c r="E156" s="100" t="s">
        <v>244</v>
      </c>
      <c r="F156" s="100"/>
      <c r="G156" s="99"/>
      <c r="H156" s="101">
        <f>H157</f>
        <v>1262.7</v>
      </c>
      <c r="I156" s="101">
        <f>I157</f>
        <v>1483.2</v>
      </c>
      <c r="J156" s="101">
        <f>J157</f>
        <v>1492.7</v>
      </c>
      <c r="K156" s="99"/>
      <c r="L156" s="102"/>
      <c r="M156" s="102"/>
      <c r="N156" s="102"/>
      <c r="O156" s="102"/>
      <c r="P156" s="102"/>
    </row>
    <row r="157" spans="2:16" ht="30" customHeight="1" hidden="1">
      <c r="B157" s="99" t="s">
        <v>55</v>
      </c>
      <c r="C157" s="100" t="s">
        <v>111</v>
      </c>
      <c r="D157" s="100" t="s">
        <v>15</v>
      </c>
      <c r="E157" s="100" t="s">
        <v>244</v>
      </c>
      <c r="F157" s="100" t="s">
        <v>105</v>
      </c>
      <c r="G157" s="99"/>
      <c r="H157" s="101">
        <v>1262.7</v>
      </c>
      <c r="I157" s="101">
        <v>1483.2</v>
      </c>
      <c r="J157" s="101">
        <v>1492.7</v>
      </c>
      <c r="K157" s="99"/>
      <c r="L157" s="102"/>
      <c r="M157" s="102"/>
      <c r="N157" s="102"/>
      <c r="O157" s="102"/>
      <c r="P157" s="102"/>
    </row>
    <row r="158" spans="2:16" ht="30" customHeight="1" hidden="1">
      <c r="B158" s="78" t="s">
        <v>216</v>
      </c>
      <c r="C158" s="100" t="s">
        <v>111</v>
      </c>
      <c r="D158" s="100" t="s">
        <v>15</v>
      </c>
      <c r="E158" s="100" t="s">
        <v>217</v>
      </c>
      <c r="F158" s="100" t="s">
        <v>13</v>
      </c>
      <c r="G158" s="99" t="s">
        <v>53</v>
      </c>
      <c r="H158" s="101">
        <f>H159</f>
        <v>15482.6</v>
      </c>
      <c r="I158" s="101">
        <v>1400</v>
      </c>
      <c r="J158" s="101">
        <v>1400</v>
      </c>
      <c r="K158" s="99"/>
      <c r="L158" s="102"/>
      <c r="M158" s="102"/>
      <c r="N158" s="102"/>
      <c r="O158" s="102"/>
      <c r="P158" s="102"/>
    </row>
    <row r="159" spans="2:16" ht="30" customHeight="1" hidden="1">
      <c r="B159" s="99" t="s">
        <v>55</v>
      </c>
      <c r="C159" s="100" t="s">
        <v>111</v>
      </c>
      <c r="D159" s="100" t="s">
        <v>15</v>
      </c>
      <c r="E159" s="100" t="s">
        <v>217</v>
      </c>
      <c r="F159" s="100" t="s">
        <v>56</v>
      </c>
      <c r="G159" s="99" t="s">
        <v>55</v>
      </c>
      <c r="H159" s="101">
        <v>15482.6</v>
      </c>
      <c r="I159" s="101">
        <f>1400+16185.9</f>
        <v>17585.9</v>
      </c>
      <c r="J159" s="101">
        <f>1400+16316.8</f>
        <v>17716.8</v>
      </c>
      <c r="K159" s="99"/>
      <c r="L159" s="102"/>
      <c r="M159" s="102"/>
      <c r="N159" s="102"/>
      <c r="O159" s="102"/>
      <c r="P159" s="102"/>
    </row>
    <row r="160" spans="2:16" ht="30" customHeight="1" hidden="1">
      <c r="B160" s="99" t="s">
        <v>118</v>
      </c>
      <c r="C160" s="100" t="s">
        <v>111</v>
      </c>
      <c r="D160" s="100" t="s">
        <v>30</v>
      </c>
      <c r="E160" s="100" t="s">
        <v>13</v>
      </c>
      <c r="F160" s="100" t="s">
        <v>13</v>
      </c>
      <c r="G160" s="99" t="s">
        <v>118</v>
      </c>
      <c r="H160" s="101">
        <v>0</v>
      </c>
      <c r="I160" s="101">
        <v>0</v>
      </c>
      <c r="J160" s="101">
        <v>0</v>
      </c>
      <c r="K160" s="99" t="s">
        <v>118</v>
      </c>
      <c r="L160" s="102"/>
      <c r="M160" s="102"/>
      <c r="N160" s="102"/>
      <c r="O160" s="102"/>
      <c r="P160" s="102"/>
    </row>
    <row r="161" spans="2:16" ht="30" customHeight="1" hidden="1">
      <c r="B161" s="99" t="s">
        <v>25</v>
      </c>
      <c r="C161" s="100" t="s">
        <v>111</v>
      </c>
      <c r="D161" s="100" t="s">
        <v>30</v>
      </c>
      <c r="E161" s="100" t="s">
        <v>26</v>
      </c>
      <c r="F161" s="100" t="s">
        <v>13</v>
      </c>
      <c r="G161" s="99" t="s">
        <v>25</v>
      </c>
      <c r="H161" s="101">
        <v>0</v>
      </c>
      <c r="I161" s="101">
        <v>0</v>
      </c>
      <c r="J161" s="101">
        <v>0</v>
      </c>
      <c r="K161" s="99" t="s">
        <v>25</v>
      </c>
      <c r="L161" s="102"/>
      <c r="M161" s="102"/>
      <c r="N161" s="102"/>
      <c r="O161" s="102"/>
      <c r="P161" s="102"/>
    </row>
    <row r="162" spans="2:16" ht="30" customHeight="1" hidden="1">
      <c r="B162" s="99" t="s">
        <v>21</v>
      </c>
      <c r="C162" s="100" t="s">
        <v>111</v>
      </c>
      <c r="D162" s="100" t="s">
        <v>30</v>
      </c>
      <c r="E162" s="100" t="s">
        <v>26</v>
      </c>
      <c r="F162" s="100" t="s">
        <v>22</v>
      </c>
      <c r="G162" s="99" t="s">
        <v>21</v>
      </c>
      <c r="H162" s="101">
        <v>0</v>
      </c>
      <c r="I162" s="101">
        <v>0</v>
      </c>
      <c r="J162" s="101">
        <v>0</v>
      </c>
      <c r="K162" s="99" t="s">
        <v>21</v>
      </c>
      <c r="L162" s="102"/>
      <c r="M162" s="102"/>
      <c r="N162" s="102"/>
      <c r="O162" s="102"/>
      <c r="P162" s="102"/>
    </row>
    <row r="163" spans="2:16" ht="30" customHeight="1" hidden="1">
      <c r="B163" s="94" t="s">
        <v>118</v>
      </c>
      <c r="C163" s="95" t="s">
        <v>111</v>
      </c>
      <c r="D163" s="95" t="s">
        <v>30</v>
      </c>
      <c r="E163" s="95"/>
      <c r="F163" s="95"/>
      <c r="G163" s="94"/>
      <c r="H163" s="96">
        <f>SUM(H165+H167+H169)</f>
        <v>1851</v>
      </c>
      <c r="I163" s="96">
        <f>SUM(I165+I167+I169)</f>
        <v>1720.3</v>
      </c>
      <c r="J163" s="96">
        <f>SUM(J165+J167+J169)</f>
        <v>1715.3</v>
      </c>
      <c r="K163" s="96" t="e">
        <f>SUM(K165+K167+K169)</f>
        <v>#VALUE!</v>
      </c>
      <c r="L163" s="102"/>
      <c r="M163" s="102"/>
      <c r="N163" s="102"/>
      <c r="O163" s="102"/>
      <c r="P163" s="102"/>
    </row>
    <row r="164" spans="2:16" ht="30" customHeight="1" hidden="1">
      <c r="B164" s="99" t="s">
        <v>228</v>
      </c>
      <c r="C164" s="100" t="s">
        <v>111</v>
      </c>
      <c r="D164" s="100" t="s">
        <v>30</v>
      </c>
      <c r="E164" s="100" t="s">
        <v>229</v>
      </c>
      <c r="F164" s="100" t="s">
        <v>13</v>
      </c>
      <c r="G164" s="99" t="s">
        <v>25</v>
      </c>
      <c r="H164" s="101">
        <f>H165</f>
        <v>58.2</v>
      </c>
      <c r="I164" s="101">
        <f>I165</f>
        <v>5</v>
      </c>
      <c r="J164" s="101">
        <f>J165</f>
        <v>0</v>
      </c>
      <c r="K164" s="99"/>
      <c r="L164" s="102"/>
      <c r="M164" s="102"/>
      <c r="N164" s="102"/>
      <c r="O164" s="102"/>
      <c r="P164" s="102"/>
    </row>
    <row r="165" spans="2:16" ht="30" customHeight="1" hidden="1">
      <c r="B165" s="99" t="s">
        <v>104</v>
      </c>
      <c r="C165" s="100" t="s">
        <v>111</v>
      </c>
      <c r="D165" s="100" t="s">
        <v>30</v>
      </c>
      <c r="E165" s="100" t="s">
        <v>229</v>
      </c>
      <c r="F165" s="100" t="s">
        <v>105</v>
      </c>
      <c r="G165" s="99" t="s">
        <v>21</v>
      </c>
      <c r="H165" s="101">
        <v>58.2</v>
      </c>
      <c r="I165" s="101">
        <v>5</v>
      </c>
      <c r="J165" s="101"/>
      <c r="K165" s="99"/>
      <c r="L165" s="102"/>
      <c r="M165" s="102"/>
      <c r="N165" s="102"/>
      <c r="O165" s="102"/>
      <c r="P165" s="102"/>
    </row>
    <row r="166" spans="2:16" ht="53.25" customHeight="1" hidden="1">
      <c r="B166" s="99" t="s">
        <v>108</v>
      </c>
      <c r="C166" s="100" t="s">
        <v>111</v>
      </c>
      <c r="D166" s="100" t="s">
        <v>30</v>
      </c>
      <c r="E166" s="100" t="s">
        <v>109</v>
      </c>
      <c r="F166" s="100" t="s">
        <v>13</v>
      </c>
      <c r="G166" s="99" t="s">
        <v>108</v>
      </c>
      <c r="H166" s="101">
        <v>77.5</v>
      </c>
      <c r="I166" s="101">
        <v>0</v>
      </c>
      <c r="J166" s="101">
        <v>0</v>
      </c>
      <c r="K166" s="99" t="s">
        <v>108</v>
      </c>
      <c r="L166" s="102"/>
      <c r="M166" s="102"/>
      <c r="N166" s="102"/>
      <c r="O166" s="102"/>
      <c r="P166" s="102"/>
    </row>
    <row r="167" spans="2:16" ht="30" customHeight="1" hidden="1">
      <c r="B167" s="99" t="s">
        <v>104</v>
      </c>
      <c r="C167" s="100" t="s">
        <v>111</v>
      </c>
      <c r="D167" s="100" t="s">
        <v>30</v>
      </c>
      <c r="E167" s="100" t="s">
        <v>109</v>
      </c>
      <c r="F167" s="100" t="s">
        <v>105</v>
      </c>
      <c r="G167" s="99" t="s">
        <v>104</v>
      </c>
      <c r="H167" s="101">
        <v>77.5</v>
      </c>
      <c r="I167" s="101">
        <v>0</v>
      </c>
      <c r="J167" s="101">
        <v>0</v>
      </c>
      <c r="K167" s="99" t="s">
        <v>104</v>
      </c>
      <c r="L167" s="102"/>
      <c r="M167" s="102"/>
      <c r="N167" s="102"/>
      <c r="O167" s="102"/>
      <c r="P167" s="102"/>
    </row>
    <row r="168" spans="2:16" ht="67.5" customHeight="1" hidden="1">
      <c r="B168" s="99" t="s">
        <v>233</v>
      </c>
      <c r="C168" s="100" t="s">
        <v>111</v>
      </c>
      <c r="D168" s="100" t="s">
        <v>30</v>
      </c>
      <c r="E168" s="100" t="s">
        <v>234</v>
      </c>
      <c r="F168" s="100" t="s">
        <v>13</v>
      </c>
      <c r="G168" s="99" t="s">
        <v>100</v>
      </c>
      <c r="H168" s="101">
        <f>H169</f>
        <v>1715.3</v>
      </c>
      <c r="I168" s="101">
        <f>I169</f>
        <v>1715.3</v>
      </c>
      <c r="J168" s="101">
        <f>J169</f>
        <v>1715.3</v>
      </c>
      <c r="K168" s="99"/>
      <c r="L168" s="102"/>
      <c r="M168" s="102"/>
      <c r="N168" s="102"/>
      <c r="O168" s="102"/>
      <c r="P168" s="102"/>
    </row>
    <row r="169" spans="2:16" ht="30" customHeight="1" hidden="1">
      <c r="B169" s="99" t="s">
        <v>21</v>
      </c>
      <c r="C169" s="100" t="s">
        <v>111</v>
      </c>
      <c r="D169" s="100" t="s">
        <v>30</v>
      </c>
      <c r="E169" s="100" t="s">
        <v>205</v>
      </c>
      <c r="F169" s="100" t="s">
        <v>22</v>
      </c>
      <c r="G169" s="99" t="s">
        <v>104</v>
      </c>
      <c r="H169" s="101">
        <v>1715.3</v>
      </c>
      <c r="I169" s="101">
        <v>1715.3</v>
      </c>
      <c r="J169" s="101">
        <v>1715.3</v>
      </c>
      <c r="K169" s="99"/>
      <c r="L169" s="102"/>
      <c r="M169" s="102"/>
      <c r="N169" s="102"/>
      <c r="O169" s="102"/>
      <c r="P169" s="102"/>
    </row>
    <row r="170" spans="2:16" ht="30" customHeight="1" hidden="1">
      <c r="B170" s="94" t="s">
        <v>119</v>
      </c>
      <c r="C170" s="95" t="s">
        <v>98</v>
      </c>
      <c r="D170" s="95" t="s">
        <v>16</v>
      </c>
      <c r="E170" s="95" t="s">
        <v>13</v>
      </c>
      <c r="F170" s="95" t="s">
        <v>13</v>
      </c>
      <c r="G170" s="94" t="s">
        <v>119</v>
      </c>
      <c r="H170" s="96">
        <f>SUM(H174+H191+H177+H194+H202)</f>
        <v>93538.4</v>
      </c>
      <c r="I170" s="96">
        <f>SUM(I174+I191+I177+I194+I202)</f>
        <v>67620.3</v>
      </c>
      <c r="J170" s="96">
        <f>SUM(J174+J191+J177+J194+J202)</f>
        <v>70306.2</v>
      </c>
      <c r="K170" s="94" t="s">
        <v>119</v>
      </c>
      <c r="L170" s="98"/>
      <c r="M170" s="98"/>
      <c r="N170" s="98"/>
      <c r="O170" s="98"/>
      <c r="P170" s="98"/>
    </row>
    <row r="171" spans="2:16" ht="30" customHeight="1" hidden="1">
      <c r="B171" s="99" t="s">
        <v>120</v>
      </c>
      <c r="C171" s="100" t="s">
        <v>98</v>
      </c>
      <c r="D171" s="100" t="s">
        <v>15</v>
      </c>
      <c r="E171" s="100" t="s">
        <v>13</v>
      </c>
      <c r="F171" s="100" t="s">
        <v>13</v>
      </c>
      <c r="G171" s="99" t="s">
        <v>120</v>
      </c>
      <c r="H171" s="101">
        <v>0</v>
      </c>
      <c r="I171" s="101">
        <v>0</v>
      </c>
      <c r="J171" s="101">
        <v>0</v>
      </c>
      <c r="K171" s="99" t="s">
        <v>120</v>
      </c>
      <c r="L171" s="102"/>
      <c r="M171" s="102"/>
      <c r="N171" s="102"/>
      <c r="O171" s="102"/>
      <c r="P171" s="102"/>
    </row>
    <row r="172" spans="2:16" ht="30" customHeight="1" hidden="1">
      <c r="B172" s="99" t="s">
        <v>53</v>
      </c>
      <c r="C172" s="100" t="s">
        <v>98</v>
      </c>
      <c r="D172" s="100" t="s">
        <v>15</v>
      </c>
      <c r="E172" s="100" t="s">
        <v>121</v>
      </c>
      <c r="F172" s="100" t="s">
        <v>13</v>
      </c>
      <c r="G172" s="99" t="s">
        <v>53</v>
      </c>
      <c r="H172" s="101">
        <v>0</v>
      </c>
      <c r="I172" s="101">
        <v>0</v>
      </c>
      <c r="J172" s="101">
        <v>0</v>
      </c>
      <c r="K172" s="99" t="s">
        <v>53</v>
      </c>
      <c r="L172" s="102"/>
      <c r="M172" s="102"/>
      <c r="N172" s="102"/>
      <c r="O172" s="102"/>
      <c r="P172" s="102"/>
    </row>
    <row r="173" spans="2:16" ht="30" customHeight="1" hidden="1">
      <c r="B173" s="99" t="s">
        <v>55</v>
      </c>
      <c r="C173" s="100" t="s">
        <v>98</v>
      </c>
      <c r="D173" s="100" t="s">
        <v>15</v>
      </c>
      <c r="E173" s="100" t="s">
        <v>121</v>
      </c>
      <c r="F173" s="100" t="s">
        <v>56</v>
      </c>
      <c r="G173" s="99" t="s">
        <v>55</v>
      </c>
      <c r="H173" s="101">
        <v>0</v>
      </c>
      <c r="I173" s="101">
        <v>0</v>
      </c>
      <c r="J173" s="101">
        <v>0</v>
      </c>
      <c r="K173" s="99" t="s">
        <v>55</v>
      </c>
      <c r="L173" s="102"/>
      <c r="M173" s="102"/>
      <c r="N173" s="102"/>
      <c r="O173" s="102"/>
      <c r="P173" s="102"/>
    </row>
    <row r="174" spans="2:16" s="91" customFormat="1" ht="30" customHeight="1" hidden="1">
      <c r="B174" s="38" t="s">
        <v>120</v>
      </c>
      <c r="C174" s="37" t="s">
        <v>98</v>
      </c>
      <c r="D174" s="37" t="s">
        <v>15</v>
      </c>
      <c r="E174" s="95"/>
      <c r="F174" s="95"/>
      <c r="G174" s="94"/>
      <c r="H174" s="96">
        <f aca="true" t="shared" si="1" ref="H174:J175">H175</f>
        <v>27683.7</v>
      </c>
      <c r="I174" s="96">
        <f t="shared" si="1"/>
        <v>19777.7</v>
      </c>
      <c r="J174" s="96">
        <f t="shared" si="1"/>
        <v>24777.7</v>
      </c>
      <c r="K174" s="94"/>
      <c r="L174" s="98"/>
      <c r="M174" s="98"/>
      <c r="N174" s="98"/>
      <c r="O174" s="98"/>
      <c r="P174" s="98"/>
    </row>
    <row r="175" spans="2:16" ht="51.75" customHeight="1" hidden="1">
      <c r="B175" s="36" t="s">
        <v>253</v>
      </c>
      <c r="C175" s="40" t="s">
        <v>98</v>
      </c>
      <c r="D175" s="40" t="s">
        <v>15</v>
      </c>
      <c r="E175" s="40" t="s">
        <v>252</v>
      </c>
      <c r="F175" s="40"/>
      <c r="G175" s="99"/>
      <c r="H175" s="101">
        <f t="shared" si="1"/>
        <v>27683.7</v>
      </c>
      <c r="I175" s="101">
        <f t="shared" si="1"/>
        <v>19777.7</v>
      </c>
      <c r="J175" s="101">
        <f t="shared" si="1"/>
        <v>24777.7</v>
      </c>
      <c r="K175" s="99"/>
      <c r="L175" s="102"/>
      <c r="M175" s="102"/>
      <c r="N175" s="102"/>
      <c r="O175" s="102"/>
      <c r="P175" s="102"/>
    </row>
    <row r="176" spans="2:16" ht="30" customHeight="1" hidden="1">
      <c r="B176" s="36" t="s">
        <v>55</v>
      </c>
      <c r="C176" s="40" t="s">
        <v>98</v>
      </c>
      <c r="D176" s="40" t="s">
        <v>15</v>
      </c>
      <c r="E176" s="40" t="s">
        <v>252</v>
      </c>
      <c r="F176" s="40" t="s">
        <v>56</v>
      </c>
      <c r="G176" s="99"/>
      <c r="H176" s="41">
        <v>27683.7</v>
      </c>
      <c r="I176" s="41">
        <v>19777.7</v>
      </c>
      <c r="J176" s="41">
        <v>24777.7</v>
      </c>
      <c r="K176" s="99"/>
      <c r="L176" s="102"/>
      <c r="M176" s="102"/>
      <c r="N176" s="102"/>
      <c r="O176" s="102"/>
      <c r="P176" s="102"/>
    </row>
    <row r="177" spans="2:16" ht="30" customHeight="1" hidden="1">
      <c r="B177" s="99" t="s">
        <v>122</v>
      </c>
      <c r="C177" s="95" t="s">
        <v>98</v>
      </c>
      <c r="D177" s="95" t="s">
        <v>18</v>
      </c>
      <c r="E177" s="95" t="s">
        <v>13</v>
      </c>
      <c r="F177" s="95" t="s">
        <v>13</v>
      </c>
      <c r="G177" s="94" t="s">
        <v>122</v>
      </c>
      <c r="H177" s="96">
        <f>SUM(H179+H185+H190)</f>
        <v>36543.4</v>
      </c>
      <c r="I177" s="96">
        <f>SUM(I179+I185+I190)</f>
        <v>28670.399999999998</v>
      </c>
      <c r="J177" s="96">
        <f>SUM(J179+J185+J190)</f>
        <v>32676.9</v>
      </c>
      <c r="K177" s="99" t="s">
        <v>122</v>
      </c>
      <c r="L177" s="102"/>
      <c r="M177" s="102"/>
      <c r="N177" s="102"/>
      <c r="O177" s="102"/>
      <c r="P177" s="102"/>
    </row>
    <row r="178" spans="2:16" ht="30" customHeight="1" hidden="1">
      <c r="B178" s="99" t="s">
        <v>53</v>
      </c>
      <c r="C178" s="100" t="s">
        <v>98</v>
      </c>
      <c r="D178" s="100" t="s">
        <v>18</v>
      </c>
      <c r="E178" s="100" t="s">
        <v>121</v>
      </c>
      <c r="F178" s="100" t="s">
        <v>13</v>
      </c>
      <c r="G178" s="99" t="s">
        <v>53</v>
      </c>
      <c r="H178" s="101">
        <v>191.4</v>
      </c>
      <c r="I178" s="101">
        <v>150.3</v>
      </c>
      <c r="J178" s="101">
        <v>167.2</v>
      </c>
      <c r="K178" s="99" t="s">
        <v>53</v>
      </c>
      <c r="L178" s="102"/>
      <c r="M178" s="102"/>
      <c r="N178" s="102"/>
      <c r="O178" s="102"/>
      <c r="P178" s="102"/>
    </row>
    <row r="179" spans="2:16" ht="38.25" customHeight="1" hidden="1">
      <c r="B179" s="99" t="s">
        <v>55</v>
      </c>
      <c r="C179" s="100" t="s">
        <v>98</v>
      </c>
      <c r="D179" s="100" t="s">
        <v>18</v>
      </c>
      <c r="E179" s="100" t="s">
        <v>121</v>
      </c>
      <c r="F179" s="100" t="s">
        <v>56</v>
      </c>
      <c r="G179" s="99" t="s">
        <v>55</v>
      </c>
      <c r="H179" s="101">
        <v>191.4</v>
      </c>
      <c r="I179" s="101">
        <v>150.3</v>
      </c>
      <c r="J179" s="101">
        <v>167.2</v>
      </c>
      <c r="K179" s="99" t="s">
        <v>55</v>
      </c>
      <c r="L179" s="102"/>
      <c r="M179" s="102"/>
      <c r="N179" s="102"/>
      <c r="O179" s="102"/>
      <c r="P179" s="102"/>
    </row>
    <row r="180" spans="2:16" ht="30" customHeight="1" hidden="1">
      <c r="B180" s="99" t="s">
        <v>53</v>
      </c>
      <c r="C180" s="100" t="s">
        <v>98</v>
      </c>
      <c r="D180" s="100" t="s">
        <v>18</v>
      </c>
      <c r="E180" s="100" t="s">
        <v>123</v>
      </c>
      <c r="F180" s="100" t="s">
        <v>13</v>
      </c>
      <c r="G180" s="99" t="s">
        <v>53</v>
      </c>
      <c r="H180" s="101">
        <v>0</v>
      </c>
      <c r="I180" s="101">
        <v>0</v>
      </c>
      <c r="J180" s="101">
        <v>0</v>
      </c>
      <c r="K180" s="99" t="s">
        <v>53</v>
      </c>
      <c r="L180" s="102"/>
      <c r="M180" s="102"/>
      <c r="N180" s="102"/>
      <c r="O180" s="102"/>
      <c r="P180" s="102"/>
    </row>
    <row r="181" spans="2:16" ht="30" customHeight="1" hidden="1">
      <c r="B181" s="99" t="s">
        <v>55</v>
      </c>
      <c r="C181" s="100" t="s">
        <v>98</v>
      </c>
      <c r="D181" s="100" t="s">
        <v>18</v>
      </c>
      <c r="E181" s="100" t="s">
        <v>123</v>
      </c>
      <c r="F181" s="100" t="s">
        <v>56</v>
      </c>
      <c r="G181" s="99" t="s">
        <v>55</v>
      </c>
      <c r="H181" s="101">
        <v>0</v>
      </c>
      <c r="I181" s="101">
        <v>0</v>
      </c>
      <c r="J181" s="101">
        <v>0</v>
      </c>
      <c r="K181" s="99" t="s">
        <v>55</v>
      </c>
      <c r="L181" s="102"/>
      <c r="M181" s="102"/>
      <c r="N181" s="102"/>
      <c r="O181" s="102"/>
      <c r="P181" s="102"/>
    </row>
    <row r="182" spans="2:16" ht="30" customHeight="1" hidden="1">
      <c r="B182" s="99" t="s">
        <v>53</v>
      </c>
      <c r="C182" s="100" t="s">
        <v>98</v>
      </c>
      <c r="D182" s="100" t="s">
        <v>18</v>
      </c>
      <c r="E182" s="100" t="s">
        <v>124</v>
      </c>
      <c r="F182" s="100" t="s">
        <v>13</v>
      </c>
      <c r="G182" s="99" t="s">
        <v>53</v>
      </c>
      <c r="H182" s="101">
        <v>0</v>
      </c>
      <c r="I182" s="101">
        <v>0</v>
      </c>
      <c r="J182" s="101">
        <v>0</v>
      </c>
      <c r="K182" s="99" t="s">
        <v>53</v>
      </c>
      <c r="L182" s="102"/>
      <c r="M182" s="102"/>
      <c r="N182" s="102"/>
      <c r="O182" s="102"/>
      <c r="P182" s="102"/>
    </row>
    <row r="183" spans="2:16" ht="30" customHeight="1" hidden="1">
      <c r="B183" s="99" t="s">
        <v>55</v>
      </c>
      <c r="C183" s="100" t="s">
        <v>98</v>
      </c>
      <c r="D183" s="100" t="s">
        <v>18</v>
      </c>
      <c r="E183" s="100" t="s">
        <v>124</v>
      </c>
      <c r="F183" s="100" t="s">
        <v>56</v>
      </c>
      <c r="G183" s="99" t="s">
        <v>55</v>
      </c>
      <c r="H183" s="101">
        <v>0</v>
      </c>
      <c r="I183" s="101">
        <v>0</v>
      </c>
      <c r="J183" s="101">
        <v>0</v>
      </c>
      <c r="K183" s="99" t="s">
        <v>55</v>
      </c>
      <c r="L183" s="102"/>
      <c r="M183" s="102"/>
      <c r="N183" s="102"/>
      <c r="O183" s="102"/>
      <c r="P183" s="102"/>
    </row>
    <row r="184" spans="2:16" ht="68.25" customHeight="1" hidden="1">
      <c r="B184" s="99" t="s">
        <v>125</v>
      </c>
      <c r="C184" s="100" t="s">
        <v>98</v>
      </c>
      <c r="D184" s="100" t="s">
        <v>18</v>
      </c>
      <c r="E184" s="100" t="s">
        <v>126</v>
      </c>
      <c r="F184" s="100" t="s">
        <v>13</v>
      </c>
      <c r="G184" s="99" t="s">
        <v>125</v>
      </c>
      <c r="H184" s="101">
        <v>854.5</v>
      </c>
      <c r="I184" s="101">
        <v>0</v>
      </c>
      <c r="J184" s="101">
        <v>0</v>
      </c>
      <c r="K184" s="99" t="s">
        <v>125</v>
      </c>
      <c r="L184" s="102"/>
      <c r="M184" s="102"/>
      <c r="N184" s="102"/>
      <c r="O184" s="102"/>
      <c r="P184" s="102"/>
    </row>
    <row r="185" spans="2:16" ht="32.25" customHeight="1" hidden="1">
      <c r="B185" s="99" t="s">
        <v>55</v>
      </c>
      <c r="C185" s="100" t="s">
        <v>98</v>
      </c>
      <c r="D185" s="100" t="s">
        <v>18</v>
      </c>
      <c r="E185" s="100" t="s">
        <v>126</v>
      </c>
      <c r="F185" s="100" t="s">
        <v>56</v>
      </c>
      <c r="G185" s="99" t="s">
        <v>55</v>
      </c>
      <c r="H185" s="101">
        <v>854.5</v>
      </c>
      <c r="I185" s="101">
        <v>0</v>
      </c>
      <c r="J185" s="101">
        <v>0</v>
      </c>
      <c r="K185" s="99" t="s">
        <v>55</v>
      </c>
      <c r="L185" s="102"/>
      <c r="M185" s="102"/>
      <c r="N185" s="102"/>
      <c r="O185" s="102"/>
      <c r="P185" s="102"/>
    </row>
    <row r="186" spans="2:16" ht="30" customHeight="1" hidden="1">
      <c r="B186" s="99" t="s">
        <v>127</v>
      </c>
      <c r="C186" s="100" t="s">
        <v>98</v>
      </c>
      <c r="D186" s="100" t="s">
        <v>24</v>
      </c>
      <c r="E186" s="100" t="s">
        <v>13</v>
      </c>
      <c r="F186" s="100" t="s">
        <v>13</v>
      </c>
      <c r="G186" s="99" t="s">
        <v>127</v>
      </c>
      <c r="H186" s="101">
        <v>0</v>
      </c>
      <c r="I186" s="101">
        <v>0</v>
      </c>
      <c r="J186" s="101">
        <v>0</v>
      </c>
      <c r="K186" s="99" t="s">
        <v>127</v>
      </c>
      <c r="L186" s="102"/>
      <c r="M186" s="102"/>
      <c r="N186" s="102"/>
      <c r="O186" s="102"/>
      <c r="P186" s="102"/>
    </row>
    <row r="187" spans="2:16" ht="30" customHeight="1" hidden="1">
      <c r="B187" s="99" t="s">
        <v>53</v>
      </c>
      <c r="C187" s="100" t="s">
        <v>98</v>
      </c>
      <c r="D187" s="100" t="s">
        <v>24</v>
      </c>
      <c r="E187" s="100" t="s">
        <v>121</v>
      </c>
      <c r="F187" s="100" t="s">
        <v>13</v>
      </c>
      <c r="G187" s="99" t="s">
        <v>53</v>
      </c>
      <c r="H187" s="101">
        <v>0</v>
      </c>
      <c r="I187" s="101">
        <v>0</v>
      </c>
      <c r="J187" s="101">
        <v>0</v>
      </c>
      <c r="K187" s="99" t="s">
        <v>53</v>
      </c>
      <c r="L187" s="102"/>
      <c r="M187" s="102"/>
      <c r="N187" s="102"/>
      <c r="O187" s="102"/>
      <c r="P187" s="102"/>
    </row>
    <row r="188" spans="2:16" ht="30" customHeight="1" hidden="1">
      <c r="B188" s="99" t="s">
        <v>55</v>
      </c>
      <c r="C188" s="100" t="s">
        <v>98</v>
      </c>
      <c r="D188" s="100" t="s">
        <v>24</v>
      </c>
      <c r="E188" s="100" t="s">
        <v>121</v>
      </c>
      <c r="F188" s="100" t="s">
        <v>56</v>
      </c>
      <c r="G188" s="99" t="s">
        <v>55</v>
      </c>
      <c r="H188" s="101">
        <v>0</v>
      </c>
      <c r="I188" s="101">
        <v>0</v>
      </c>
      <c r="J188" s="101">
        <v>0</v>
      </c>
      <c r="K188" s="99" t="s">
        <v>55</v>
      </c>
      <c r="L188" s="102"/>
      <c r="M188" s="102"/>
      <c r="N188" s="102"/>
      <c r="O188" s="102"/>
      <c r="P188" s="102"/>
    </row>
    <row r="189" spans="2:16" ht="53.25" customHeight="1" hidden="1">
      <c r="B189" s="36" t="s">
        <v>253</v>
      </c>
      <c r="C189" s="40" t="s">
        <v>98</v>
      </c>
      <c r="D189" s="40" t="s">
        <v>18</v>
      </c>
      <c r="E189" s="40" t="s">
        <v>252</v>
      </c>
      <c r="F189" s="40"/>
      <c r="G189" s="99"/>
      <c r="H189" s="101">
        <f>H190</f>
        <v>35497.5</v>
      </c>
      <c r="I189" s="101">
        <f>I190</f>
        <v>28520.1</v>
      </c>
      <c r="J189" s="101">
        <f>J190</f>
        <v>32509.7</v>
      </c>
      <c r="K189" s="99"/>
      <c r="L189" s="102"/>
      <c r="M189" s="102"/>
      <c r="N189" s="102"/>
      <c r="O189" s="102"/>
      <c r="P189" s="102"/>
    </row>
    <row r="190" spans="2:16" ht="30" customHeight="1" hidden="1">
      <c r="B190" s="36" t="s">
        <v>55</v>
      </c>
      <c r="C190" s="40" t="s">
        <v>98</v>
      </c>
      <c r="D190" s="40" t="s">
        <v>18</v>
      </c>
      <c r="E190" s="40" t="s">
        <v>252</v>
      </c>
      <c r="F190" s="40" t="s">
        <v>56</v>
      </c>
      <c r="G190" s="99"/>
      <c r="H190" s="41">
        <v>35497.5</v>
      </c>
      <c r="I190" s="41">
        <v>28520.1</v>
      </c>
      <c r="J190" s="41">
        <v>32509.7</v>
      </c>
      <c r="K190" s="99"/>
      <c r="L190" s="102"/>
      <c r="M190" s="102"/>
      <c r="N190" s="102"/>
      <c r="O190" s="102"/>
      <c r="P190" s="102"/>
    </row>
    <row r="191" spans="2:16" s="91" customFormat="1" ht="30" customHeight="1" hidden="1">
      <c r="B191" s="38" t="s">
        <v>127</v>
      </c>
      <c r="C191" s="37" t="s">
        <v>98</v>
      </c>
      <c r="D191" s="37" t="s">
        <v>24</v>
      </c>
      <c r="E191" s="95"/>
      <c r="F191" s="95"/>
      <c r="G191" s="94"/>
      <c r="H191" s="96">
        <f aca="true" t="shared" si="2" ref="H191:J192">H192</f>
        <v>380.7</v>
      </c>
      <c r="I191" s="96">
        <f t="shared" si="2"/>
        <v>314.7</v>
      </c>
      <c r="J191" s="96">
        <f t="shared" si="2"/>
        <v>314.7</v>
      </c>
      <c r="K191" s="94"/>
      <c r="L191" s="98"/>
      <c r="M191" s="98"/>
      <c r="N191" s="98"/>
      <c r="O191" s="98"/>
      <c r="P191" s="98"/>
    </row>
    <row r="192" spans="2:16" ht="53.25" customHeight="1" hidden="1">
      <c r="B192" s="36" t="s">
        <v>253</v>
      </c>
      <c r="C192" s="40" t="s">
        <v>98</v>
      </c>
      <c r="D192" s="40" t="s">
        <v>24</v>
      </c>
      <c r="E192" s="40" t="s">
        <v>252</v>
      </c>
      <c r="F192" s="40"/>
      <c r="G192" s="99"/>
      <c r="H192" s="101">
        <f t="shared" si="2"/>
        <v>380.7</v>
      </c>
      <c r="I192" s="101">
        <f t="shared" si="2"/>
        <v>314.7</v>
      </c>
      <c r="J192" s="101">
        <f t="shared" si="2"/>
        <v>314.7</v>
      </c>
      <c r="K192" s="99"/>
      <c r="L192" s="102"/>
      <c r="M192" s="102"/>
      <c r="N192" s="102"/>
      <c r="O192" s="102"/>
      <c r="P192" s="102"/>
    </row>
    <row r="193" spans="2:16" ht="30" customHeight="1" hidden="1">
      <c r="B193" s="36" t="s">
        <v>55</v>
      </c>
      <c r="C193" s="40" t="s">
        <v>98</v>
      </c>
      <c r="D193" s="40" t="s">
        <v>24</v>
      </c>
      <c r="E193" s="40" t="s">
        <v>252</v>
      </c>
      <c r="F193" s="40" t="s">
        <v>56</v>
      </c>
      <c r="G193" s="99"/>
      <c r="H193" s="41">
        <v>380.7</v>
      </c>
      <c r="I193" s="41">
        <v>314.7</v>
      </c>
      <c r="J193" s="41">
        <v>314.7</v>
      </c>
      <c r="K193" s="99"/>
      <c r="L193" s="102"/>
      <c r="M193" s="102"/>
      <c r="N193" s="102"/>
      <c r="O193" s="102"/>
      <c r="P193" s="102"/>
    </row>
    <row r="194" spans="2:16" s="91" customFormat="1" ht="30" customHeight="1" hidden="1">
      <c r="B194" s="94" t="s">
        <v>128</v>
      </c>
      <c r="C194" s="95" t="s">
        <v>98</v>
      </c>
      <c r="D194" s="95" t="s">
        <v>30</v>
      </c>
      <c r="E194" s="95" t="s">
        <v>13</v>
      </c>
      <c r="F194" s="95" t="s">
        <v>13</v>
      </c>
      <c r="G194" s="94" t="s">
        <v>128</v>
      </c>
      <c r="H194" s="96">
        <f>H198+H200</f>
        <v>15008.4</v>
      </c>
      <c r="I194" s="96">
        <f>I198+I200</f>
        <v>12146.9</v>
      </c>
      <c r="J194" s="96">
        <f>J198+J200</f>
        <v>12146.9</v>
      </c>
      <c r="K194" s="94" t="s">
        <v>128</v>
      </c>
      <c r="L194" s="98"/>
      <c r="M194" s="98"/>
      <c r="N194" s="98"/>
      <c r="O194" s="98"/>
      <c r="P194" s="98"/>
    </row>
    <row r="195" spans="2:16" ht="30" customHeight="1" hidden="1">
      <c r="B195" s="99" t="s">
        <v>53</v>
      </c>
      <c r="C195" s="100" t="s">
        <v>98</v>
      </c>
      <c r="D195" s="100" t="s">
        <v>30</v>
      </c>
      <c r="E195" s="100" t="s">
        <v>121</v>
      </c>
      <c r="F195" s="100" t="s">
        <v>13</v>
      </c>
      <c r="G195" s="99" t="s">
        <v>53</v>
      </c>
      <c r="H195" s="101">
        <v>0</v>
      </c>
      <c r="I195" s="101">
        <v>0</v>
      </c>
      <c r="J195" s="101">
        <v>0</v>
      </c>
      <c r="K195" s="99" t="s">
        <v>53</v>
      </c>
      <c r="L195" s="102"/>
      <c r="M195" s="102"/>
      <c r="N195" s="102"/>
      <c r="O195" s="102"/>
      <c r="P195" s="102"/>
    </row>
    <row r="196" spans="2:16" ht="30" customHeight="1" hidden="1">
      <c r="B196" s="99" t="s">
        <v>55</v>
      </c>
      <c r="C196" s="100" t="s">
        <v>98</v>
      </c>
      <c r="D196" s="100" t="s">
        <v>30</v>
      </c>
      <c r="E196" s="100" t="s">
        <v>121</v>
      </c>
      <c r="F196" s="100" t="s">
        <v>56</v>
      </c>
      <c r="G196" s="99" t="s">
        <v>55</v>
      </c>
      <c r="H196" s="101">
        <v>0</v>
      </c>
      <c r="I196" s="101">
        <v>0</v>
      </c>
      <c r="J196" s="101">
        <v>0</v>
      </c>
      <c r="K196" s="99" t="s">
        <v>55</v>
      </c>
      <c r="L196" s="102"/>
      <c r="M196" s="102"/>
      <c r="N196" s="102"/>
      <c r="O196" s="102"/>
      <c r="P196" s="102"/>
    </row>
    <row r="197" spans="2:16" ht="30" customHeight="1" hidden="1">
      <c r="B197" s="99"/>
      <c r="C197" s="100" t="s">
        <v>98</v>
      </c>
      <c r="D197" s="100" t="s">
        <v>30</v>
      </c>
      <c r="E197" s="100"/>
      <c r="F197" s="100"/>
      <c r="G197" s="99"/>
      <c r="H197" s="101"/>
      <c r="I197" s="101"/>
      <c r="J197" s="101"/>
      <c r="K197" s="99"/>
      <c r="L197" s="102"/>
      <c r="M197" s="102"/>
      <c r="N197" s="102"/>
      <c r="O197" s="102"/>
      <c r="P197" s="102"/>
    </row>
    <row r="198" spans="2:16" s="92" customFormat="1" ht="63.75" customHeight="1" hidden="1">
      <c r="B198" s="99" t="s">
        <v>125</v>
      </c>
      <c r="C198" s="100" t="s">
        <v>98</v>
      </c>
      <c r="D198" s="100" t="s">
        <v>30</v>
      </c>
      <c r="E198" s="100" t="s">
        <v>126</v>
      </c>
      <c r="F198" s="100" t="s">
        <v>13</v>
      </c>
      <c r="G198" s="99" t="s">
        <v>125</v>
      </c>
      <c r="H198" s="101">
        <v>1426.5</v>
      </c>
      <c r="I198" s="101">
        <v>0</v>
      </c>
      <c r="J198" s="101">
        <v>0</v>
      </c>
      <c r="K198" s="99" t="s">
        <v>125</v>
      </c>
      <c r="L198" s="102"/>
      <c r="M198" s="102"/>
      <c r="N198" s="102"/>
      <c r="O198" s="102"/>
      <c r="P198" s="102"/>
    </row>
    <row r="199" spans="2:13" ht="30" customHeight="1" hidden="1">
      <c r="B199" s="99" t="s">
        <v>55</v>
      </c>
      <c r="C199" s="100" t="s">
        <v>98</v>
      </c>
      <c r="D199" s="100" t="s">
        <v>30</v>
      </c>
      <c r="E199" s="100" t="s">
        <v>126</v>
      </c>
      <c r="F199" s="100" t="s">
        <v>56</v>
      </c>
      <c r="G199" s="99" t="s">
        <v>55</v>
      </c>
      <c r="H199" s="101">
        <v>1426.5</v>
      </c>
      <c r="I199" s="101">
        <v>0</v>
      </c>
      <c r="J199" s="101">
        <v>0</v>
      </c>
      <c r="K199" s="99" t="s">
        <v>55</v>
      </c>
      <c r="L199" s="102"/>
      <c r="M199" s="102"/>
    </row>
    <row r="200" spans="2:16" ht="51" customHeight="1" hidden="1">
      <c r="B200" s="36" t="s">
        <v>253</v>
      </c>
      <c r="C200" s="100" t="s">
        <v>98</v>
      </c>
      <c r="D200" s="100" t="s">
        <v>30</v>
      </c>
      <c r="E200" s="40" t="s">
        <v>252</v>
      </c>
      <c r="F200" s="40"/>
      <c r="G200" s="99"/>
      <c r="H200" s="101">
        <f>H201</f>
        <v>13581.9</v>
      </c>
      <c r="I200" s="101">
        <f>I201</f>
        <v>12146.9</v>
      </c>
      <c r="J200" s="101">
        <f>J201</f>
        <v>12146.9</v>
      </c>
      <c r="K200" s="99"/>
      <c r="L200" s="107"/>
      <c r="M200" s="107"/>
      <c r="N200" s="107"/>
      <c r="O200" s="102"/>
      <c r="P200" s="102"/>
    </row>
    <row r="201" spans="2:16" ht="30" customHeight="1" hidden="1">
      <c r="B201" s="36" t="s">
        <v>55</v>
      </c>
      <c r="C201" s="100" t="s">
        <v>98</v>
      </c>
      <c r="D201" s="100" t="s">
        <v>30</v>
      </c>
      <c r="E201" s="40" t="s">
        <v>252</v>
      </c>
      <c r="F201" s="40" t="s">
        <v>56</v>
      </c>
      <c r="G201" s="99"/>
      <c r="H201" s="41">
        <v>13581.9</v>
      </c>
      <c r="I201" s="41">
        <v>12146.9</v>
      </c>
      <c r="J201" s="41">
        <v>12146.9</v>
      </c>
      <c r="K201" s="99"/>
      <c r="L201" s="107"/>
      <c r="M201" s="107"/>
      <c r="N201" s="107"/>
      <c r="O201" s="102"/>
      <c r="P201" s="102"/>
    </row>
    <row r="202" spans="2:16" s="91" customFormat="1" ht="30" customHeight="1" hidden="1">
      <c r="B202" s="94" t="s">
        <v>129</v>
      </c>
      <c r="C202" s="95" t="s">
        <v>98</v>
      </c>
      <c r="D202" s="95" t="s">
        <v>98</v>
      </c>
      <c r="E202" s="95" t="s">
        <v>13</v>
      </c>
      <c r="F202" s="95" t="s">
        <v>13</v>
      </c>
      <c r="G202" s="94" t="s">
        <v>129</v>
      </c>
      <c r="H202" s="96">
        <f>SUM(H205+H208+H210+H212+H214+H216+H219+H221+H223+H225+H227+H229+H231+H233)</f>
        <v>13922.199999999999</v>
      </c>
      <c r="I202" s="96">
        <f>SUM(I205+I208+I210+I212+I214+I216+I219+I221+I223+I225+I227+I229+I231+I233)</f>
        <v>6710.6</v>
      </c>
      <c r="J202" s="96">
        <f>SUM(J205+J208+J210+J212+J214+J216+J219+J221+J223+J225+J227+J229+J231+J233)</f>
        <v>390</v>
      </c>
      <c r="K202" s="94" t="s">
        <v>129</v>
      </c>
      <c r="L202" s="98"/>
      <c r="M202" s="98"/>
      <c r="N202" s="98"/>
      <c r="O202" s="98"/>
      <c r="P202" s="98"/>
    </row>
    <row r="203" spans="2:16" ht="30" customHeight="1" hidden="1">
      <c r="B203" s="99" t="s">
        <v>53</v>
      </c>
      <c r="C203" s="100" t="s">
        <v>98</v>
      </c>
      <c r="D203" s="100" t="s">
        <v>98</v>
      </c>
      <c r="E203" s="100" t="s">
        <v>99</v>
      </c>
      <c r="F203" s="100" t="s">
        <v>13</v>
      </c>
      <c r="G203" s="99" t="s">
        <v>53</v>
      </c>
      <c r="H203" s="101">
        <v>0</v>
      </c>
      <c r="I203" s="101">
        <v>0</v>
      </c>
      <c r="J203" s="101">
        <v>0</v>
      </c>
      <c r="K203" s="99" t="s">
        <v>53</v>
      </c>
      <c r="L203" s="102"/>
      <c r="M203" s="102"/>
      <c r="N203" s="102"/>
      <c r="O203" s="102"/>
      <c r="P203" s="102"/>
    </row>
    <row r="204" spans="2:16" ht="30" customHeight="1" hidden="1">
      <c r="B204" s="99" t="s">
        <v>55</v>
      </c>
      <c r="C204" s="100" t="s">
        <v>98</v>
      </c>
      <c r="D204" s="100" t="s">
        <v>98</v>
      </c>
      <c r="E204" s="100" t="s">
        <v>99</v>
      </c>
      <c r="F204" s="100" t="s">
        <v>56</v>
      </c>
      <c r="G204" s="99" t="s">
        <v>55</v>
      </c>
      <c r="H204" s="101">
        <v>0</v>
      </c>
      <c r="I204" s="101">
        <v>0</v>
      </c>
      <c r="J204" s="101">
        <v>0</v>
      </c>
      <c r="K204" s="99" t="s">
        <v>55</v>
      </c>
      <c r="L204" s="102"/>
      <c r="M204" s="102"/>
      <c r="N204" s="102"/>
      <c r="O204" s="102"/>
      <c r="P204" s="102"/>
    </row>
    <row r="205" spans="2:16" ht="30" customHeight="1" hidden="1">
      <c r="B205" s="99" t="s">
        <v>130</v>
      </c>
      <c r="C205" s="100" t="s">
        <v>98</v>
      </c>
      <c r="D205" s="100" t="s">
        <v>98</v>
      </c>
      <c r="E205" s="100" t="s">
        <v>131</v>
      </c>
      <c r="F205" s="100" t="s">
        <v>13</v>
      </c>
      <c r="G205" s="99" t="s">
        <v>130</v>
      </c>
      <c r="H205" s="101">
        <v>724.2</v>
      </c>
      <c r="I205" s="101">
        <v>862</v>
      </c>
      <c r="J205" s="101">
        <v>0</v>
      </c>
      <c r="K205" s="99" t="s">
        <v>130</v>
      </c>
      <c r="L205" s="102"/>
      <c r="M205" s="102"/>
      <c r="N205" s="102"/>
      <c r="O205" s="102"/>
      <c r="P205" s="102"/>
    </row>
    <row r="206" spans="2:16" ht="30" customHeight="1" hidden="1">
      <c r="B206" s="99" t="s">
        <v>132</v>
      </c>
      <c r="C206" s="100" t="s">
        <v>98</v>
      </c>
      <c r="D206" s="100" t="s">
        <v>98</v>
      </c>
      <c r="E206" s="100" t="s">
        <v>131</v>
      </c>
      <c r="F206" s="100" t="s">
        <v>133</v>
      </c>
      <c r="G206" s="99" t="s">
        <v>132</v>
      </c>
      <c r="H206" s="101">
        <v>724.2</v>
      </c>
      <c r="I206" s="101">
        <v>862</v>
      </c>
      <c r="J206" s="101">
        <v>0</v>
      </c>
      <c r="K206" s="99" t="s">
        <v>132</v>
      </c>
      <c r="L206" s="102"/>
      <c r="M206" s="102"/>
      <c r="N206" s="102"/>
      <c r="O206" s="102"/>
      <c r="P206" s="102"/>
    </row>
    <row r="207" spans="2:16" ht="30" customHeight="1" hidden="1">
      <c r="B207" s="99" t="s">
        <v>134</v>
      </c>
      <c r="C207" s="100" t="s">
        <v>98</v>
      </c>
      <c r="D207" s="100" t="s">
        <v>98</v>
      </c>
      <c r="E207" s="100" t="s">
        <v>135</v>
      </c>
      <c r="F207" s="100" t="s">
        <v>13</v>
      </c>
      <c r="G207" s="99" t="s">
        <v>134</v>
      </c>
      <c r="H207" s="101">
        <v>212.1</v>
      </c>
      <c r="I207" s="101">
        <v>228</v>
      </c>
      <c r="J207" s="101">
        <v>0</v>
      </c>
      <c r="K207" s="99" t="s">
        <v>134</v>
      </c>
      <c r="L207" s="102"/>
      <c r="M207" s="102"/>
      <c r="N207" s="102"/>
      <c r="O207" s="102"/>
      <c r="P207" s="102"/>
    </row>
    <row r="208" spans="2:16" ht="30" customHeight="1" hidden="1">
      <c r="B208" s="99" t="s">
        <v>132</v>
      </c>
      <c r="C208" s="100" t="s">
        <v>98</v>
      </c>
      <c r="D208" s="100" t="s">
        <v>98</v>
      </c>
      <c r="E208" s="100" t="s">
        <v>135</v>
      </c>
      <c r="F208" s="100" t="s">
        <v>133</v>
      </c>
      <c r="G208" s="99" t="s">
        <v>132</v>
      </c>
      <c r="H208" s="101">
        <v>212.1</v>
      </c>
      <c r="I208" s="101">
        <v>228</v>
      </c>
      <c r="J208" s="101">
        <v>0</v>
      </c>
      <c r="K208" s="99" t="s">
        <v>132</v>
      </c>
      <c r="L208" s="102"/>
      <c r="M208" s="102"/>
      <c r="N208" s="102"/>
      <c r="O208" s="102"/>
      <c r="P208" s="102"/>
    </row>
    <row r="209" spans="2:16" ht="30" customHeight="1" hidden="1">
      <c r="B209" s="99" t="s">
        <v>136</v>
      </c>
      <c r="C209" s="100" t="s">
        <v>98</v>
      </c>
      <c r="D209" s="100" t="s">
        <v>98</v>
      </c>
      <c r="E209" s="100" t="s">
        <v>137</v>
      </c>
      <c r="F209" s="100" t="s">
        <v>13</v>
      </c>
      <c r="G209" s="99" t="s">
        <v>136</v>
      </c>
      <c r="H209" s="101">
        <v>121.7</v>
      </c>
      <c r="I209" s="101">
        <v>130</v>
      </c>
      <c r="J209" s="101">
        <v>0</v>
      </c>
      <c r="K209" s="99" t="s">
        <v>136</v>
      </c>
      <c r="L209" s="102"/>
      <c r="M209" s="102"/>
      <c r="N209" s="102"/>
      <c r="O209" s="102"/>
      <c r="P209" s="102"/>
    </row>
    <row r="210" spans="2:16" ht="30" customHeight="1" hidden="1">
      <c r="B210" s="99" t="s">
        <v>132</v>
      </c>
      <c r="C210" s="100" t="s">
        <v>98</v>
      </c>
      <c r="D210" s="100" t="s">
        <v>98</v>
      </c>
      <c r="E210" s="100" t="s">
        <v>137</v>
      </c>
      <c r="F210" s="100" t="s">
        <v>133</v>
      </c>
      <c r="G210" s="99" t="s">
        <v>132</v>
      </c>
      <c r="H210" s="101">
        <v>121.7</v>
      </c>
      <c r="I210" s="101">
        <v>130</v>
      </c>
      <c r="J210" s="101">
        <v>0</v>
      </c>
      <c r="K210" s="99" t="s">
        <v>132</v>
      </c>
      <c r="L210" s="102"/>
      <c r="M210" s="102"/>
      <c r="N210" s="102"/>
      <c r="O210" s="102"/>
      <c r="P210" s="102"/>
    </row>
    <row r="211" spans="2:16" ht="30" customHeight="1" hidden="1">
      <c r="B211" s="99" t="s">
        <v>138</v>
      </c>
      <c r="C211" s="100" t="s">
        <v>98</v>
      </c>
      <c r="D211" s="100" t="s">
        <v>98</v>
      </c>
      <c r="E211" s="100" t="s">
        <v>139</v>
      </c>
      <c r="F211" s="100" t="s">
        <v>13</v>
      </c>
      <c r="G211" s="99" t="s">
        <v>138</v>
      </c>
      <c r="H211" s="101">
        <v>145.1</v>
      </c>
      <c r="I211" s="101">
        <v>155.9</v>
      </c>
      <c r="J211" s="101">
        <v>0</v>
      </c>
      <c r="K211" s="99" t="s">
        <v>138</v>
      </c>
      <c r="L211" s="102"/>
      <c r="M211" s="102"/>
      <c r="N211" s="102"/>
      <c r="O211" s="102"/>
      <c r="P211" s="102"/>
    </row>
    <row r="212" spans="2:16" ht="30" customHeight="1" hidden="1">
      <c r="B212" s="99" t="s">
        <v>132</v>
      </c>
      <c r="C212" s="100" t="s">
        <v>98</v>
      </c>
      <c r="D212" s="100" t="s">
        <v>98</v>
      </c>
      <c r="E212" s="100" t="s">
        <v>139</v>
      </c>
      <c r="F212" s="100" t="s">
        <v>133</v>
      </c>
      <c r="G212" s="99" t="s">
        <v>132</v>
      </c>
      <c r="H212" s="101">
        <v>145.1</v>
      </c>
      <c r="I212" s="101">
        <v>155.9</v>
      </c>
      <c r="J212" s="101">
        <v>0</v>
      </c>
      <c r="K212" s="99" t="s">
        <v>132</v>
      </c>
      <c r="L212" s="102"/>
      <c r="M212" s="102"/>
      <c r="N212" s="102"/>
      <c r="O212" s="102"/>
      <c r="P212" s="102"/>
    </row>
    <row r="213" spans="2:16" ht="30" customHeight="1" hidden="1">
      <c r="B213" s="99" t="s">
        <v>140</v>
      </c>
      <c r="C213" s="100" t="s">
        <v>98</v>
      </c>
      <c r="D213" s="100" t="s">
        <v>98</v>
      </c>
      <c r="E213" s="100" t="s">
        <v>141</v>
      </c>
      <c r="F213" s="100" t="s">
        <v>13</v>
      </c>
      <c r="G213" s="99" t="s">
        <v>140</v>
      </c>
      <c r="H213" s="101">
        <v>207.5</v>
      </c>
      <c r="I213" s="101">
        <v>223.9</v>
      </c>
      <c r="J213" s="101">
        <v>0</v>
      </c>
      <c r="K213" s="99" t="s">
        <v>140</v>
      </c>
      <c r="L213" s="102"/>
      <c r="M213" s="102"/>
      <c r="N213" s="102"/>
      <c r="O213" s="102"/>
      <c r="P213" s="102"/>
    </row>
    <row r="214" spans="2:16" ht="30" customHeight="1" hidden="1">
      <c r="B214" s="99" t="s">
        <v>132</v>
      </c>
      <c r="C214" s="100" t="s">
        <v>98</v>
      </c>
      <c r="D214" s="100" t="s">
        <v>98</v>
      </c>
      <c r="E214" s="100" t="s">
        <v>141</v>
      </c>
      <c r="F214" s="100" t="s">
        <v>133</v>
      </c>
      <c r="G214" s="99" t="s">
        <v>132</v>
      </c>
      <c r="H214" s="101">
        <v>207.5</v>
      </c>
      <c r="I214" s="101">
        <v>223.9</v>
      </c>
      <c r="J214" s="101">
        <v>0</v>
      </c>
      <c r="K214" s="99" t="s">
        <v>132</v>
      </c>
      <c r="L214" s="102"/>
      <c r="M214" s="102"/>
      <c r="N214" s="102"/>
      <c r="O214" s="102"/>
      <c r="P214" s="102"/>
    </row>
    <row r="215" spans="2:16" ht="30.75" customHeight="1" hidden="1">
      <c r="B215" s="99" t="s">
        <v>142</v>
      </c>
      <c r="C215" s="100" t="s">
        <v>98</v>
      </c>
      <c r="D215" s="100" t="s">
        <v>98</v>
      </c>
      <c r="E215" s="100" t="s">
        <v>143</v>
      </c>
      <c r="F215" s="100" t="s">
        <v>13</v>
      </c>
      <c r="G215" s="99" t="s">
        <v>142</v>
      </c>
      <c r="H215" s="101">
        <v>258.9</v>
      </c>
      <c r="I215" s="101">
        <v>11.5</v>
      </c>
      <c r="J215" s="101">
        <v>0</v>
      </c>
      <c r="K215" s="99" t="s">
        <v>142</v>
      </c>
      <c r="L215" s="102"/>
      <c r="M215" s="102"/>
      <c r="N215" s="102"/>
      <c r="O215" s="102"/>
      <c r="P215" s="102"/>
    </row>
    <row r="216" spans="2:16" ht="30" customHeight="1" hidden="1">
      <c r="B216" s="99" t="s">
        <v>132</v>
      </c>
      <c r="C216" s="100" t="s">
        <v>98</v>
      </c>
      <c r="D216" s="100" t="s">
        <v>98</v>
      </c>
      <c r="E216" s="100" t="s">
        <v>143</v>
      </c>
      <c r="F216" s="100" t="s">
        <v>133</v>
      </c>
      <c r="G216" s="99" t="s">
        <v>132</v>
      </c>
      <c r="H216" s="101">
        <v>258.9</v>
      </c>
      <c r="I216" s="101">
        <v>11.5</v>
      </c>
      <c r="J216" s="101">
        <v>0</v>
      </c>
      <c r="K216" s="99" t="s">
        <v>132</v>
      </c>
      <c r="L216" s="102"/>
      <c r="M216" s="102"/>
      <c r="N216" s="102"/>
      <c r="O216" s="102"/>
      <c r="P216" s="102"/>
    </row>
    <row r="217" spans="2:16" ht="30" customHeight="1" hidden="1">
      <c r="B217" s="99" t="s">
        <v>257</v>
      </c>
      <c r="C217" s="100" t="s">
        <v>98</v>
      </c>
      <c r="D217" s="100" t="s">
        <v>98</v>
      </c>
      <c r="E217" s="100" t="s">
        <v>258</v>
      </c>
      <c r="F217" s="100"/>
      <c r="G217" s="99"/>
      <c r="H217" s="101">
        <f>SUM(H219+H221)</f>
        <v>649.7</v>
      </c>
      <c r="I217" s="101">
        <f>SUM(I219+I221)</f>
        <v>706.5</v>
      </c>
      <c r="J217" s="101">
        <f>SUM(J219+J221)</f>
        <v>0</v>
      </c>
      <c r="K217" s="99"/>
      <c r="L217" s="102"/>
      <c r="M217" s="102"/>
      <c r="N217" s="102"/>
      <c r="O217" s="102"/>
      <c r="P217" s="102"/>
    </row>
    <row r="218" spans="2:16" ht="30" customHeight="1" hidden="1">
      <c r="B218" s="99" t="s">
        <v>144</v>
      </c>
      <c r="C218" s="100" t="s">
        <v>98</v>
      </c>
      <c r="D218" s="100" t="s">
        <v>98</v>
      </c>
      <c r="E218" s="100" t="s">
        <v>145</v>
      </c>
      <c r="F218" s="100" t="s">
        <v>13</v>
      </c>
      <c r="G218" s="99" t="s">
        <v>144</v>
      </c>
      <c r="H218" s="101">
        <v>388.1</v>
      </c>
      <c r="I218" s="101">
        <v>422.2</v>
      </c>
      <c r="J218" s="101">
        <v>0</v>
      </c>
      <c r="K218" s="99" t="s">
        <v>144</v>
      </c>
      <c r="L218" s="102"/>
      <c r="M218" s="102"/>
      <c r="N218" s="102"/>
      <c r="O218" s="102"/>
      <c r="P218" s="102"/>
    </row>
    <row r="219" spans="2:16" ht="30" customHeight="1" hidden="1">
      <c r="B219" s="99" t="s">
        <v>132</v>
      </c>
      <c r="C219" s="100" t="s">
        <v>98</v>
      </c>
      <c r="D219" s="100" t="s">
        <v>98</v>
      </c>
      <c r="E219" s="100" t="s">
        <v>145</v>
      </c>
      <c r="F219" s="100" t="s">
        <v>133</v>
      </c>
      <c r="G219" s="99" t="s">
        <v>132</v>
      </c>
      <c r="H219" s="101">
        <v>388.1</v>
      </c>
      <c r="I219" s="101">
        <v>422.2</v>
      </c>
      <c r="J219" s="101">
        <v>0</v>
      </c>
      <c r="K219" s="99" t="s">
        <v>132</v>
      </c>
      <c r="L219" s="102"/>
      <c r="M219" s="102"/>
      <c r="N219" s="102"/>
      <c r="O219" s="102"/>
      <c r="P219" s="102"/>
    </row>
    <row r="220" spans="2:16" ht="30" customHeight="1" hidden="1">
      <c r="B220" s="99" t="s">
        <v>146</v>
      </c>
      <c r="C220" s="100" t="s">
        <v>98</v>
      </c>
      <c r="D220" s="100" t="s">
        <v>98</v>
      </c>
      <c r="E220" s="100" t="s">
        <v>147</v>
      </c>
      <c r="F220" s="100" t="s">
        <v>13</v>
      </c>
      <c r="G220" s="99" t="s">
        <v>146</v>
      </c>
      <c r="H220" s="101">
        <v>261.6</v>
      </c>
      <c r="I220" s="101">
        <v>284.3</v>
      </c>
      <c r="J220" s="101">
        <v>0</v>
      </c>
      <c r="K220" s="99" t="s">
        <v>146</v>
      </c>
      <c r="L220" s="102"/>
      <c r="M220" s="102"/>
      <c r="N220" s="102"/>
      <c r="O220" s="102"/>
      <c r="P220" s="102"/>
    </row>
    <row r="221" spans="2:16" ht="30" customHeight="1" hidden="1">
      <c r="B221" s="99" t="s">
        <v>132</v>
      </c>
      <c r="C221" s="100" t="s">
        <v>98</v>
      </c>
      <c r="D221" s="100" t="s">
        <v>98</v>
      </c>
      <c r="E221" s="100" t="s">
        <v>147</v>
      </c>
      <c r="F221" s="100" t="s">
        <v>133</v>
      </c>
      <c r="G221" s="99" t="s">
        <v>132</v>
      </c>
      <c r="H221" s="101">
        <v>261.6</v>
      </c>
      <c r="I221" s="101">
        <v>284.3</v>
      </c>
      <c r="J221" s="101">
        <v>0</v>
      </c>
      <c r="K221" s="99" t="s">
        <v>132</v>
      </c>
      <c r="L221" s="102"/>
      <c r="M221" s="102"/>
      <c r="N221" s="102"/>
      <c r="O221" s="102"/>
      <c r="P221" s="102"/>
    </row>
    <row r="222" spans="2:16" ht="64.5" customHeight="1" hidden="1">
      <c r="B222" s="99" t="s">
        <v>100</v>
      </c>
      <c r="C222" s="100" t="s">
        <v>98</v>
      </c>
      <c r="D222" s="100" t="s">
        <v>98</v>
      </c>
      <c r="E222" s="100" t="s">
        <v>101</v>
      </c>
      <c r="F222" s="100" t="s">
        <v>13</v>
      </c>
      <c r="G222" s="99" t="s">
        <v>100</v>
      </c>
      <c r="H222" s="101">
        <v>1999</v>
      </c>
      <c r="I222" s="101">
        <v>0</v>
      </c>
      <c r="J222" s="101">
        <v>0</v>
      </c>
      <c r="K222" s="99" t="s">
        <v>100</v>
      </c>
      <c r="L222" s="102"/>
      <c r="M222" s="102"/>
      <c r="N222" s="102"/>
      <c r="O222" s="102"/>
      <c r="P222" s="102"/>
    </row>
    <row r="223" spans="2:16" ht="30" customHeight="1" hidden="1">
      <c r="B223" s="99" t="s">
        <v>132</v>
      </c>
      <c r="C223" s="100" t="s">
        <v>98</v>
      </c>
      <c r="D223" s="100" t="s">
        <v>98</v>
      </c>
      <c r="E223" s="100" t="s">
        <v>101</v>
      </c>
      <c r="F223" s="100" t="s">
        <v>133</v>
      </c>
      <c r="G223" s="99" t="s">
        <v>132</v>
      </c>
      <c r="H223" s="101">
        <v>1999</v>
      </c>
      <c r="I223" s="101">
        <v>0</v>
      </c>
      <c r="J223" s="101">
        <v>0</v>
      </c>
      <c r="K223" s="99" t="s">
        <v>132</v>
      </c>
      <c r="L223" s="102"/>
      <c r="M223" s="102"/>
      <c r="N223" s="102"/>
      <c r="O223" s="102"/>
      <c r="P223" s="102"/>
    </row>
    <row r="224" spans="2:16" ht="66" customHeight="1" hidden="1">
      <c r="B224" s="99" t="s">
        <v>245</v>
      </c>
      <c r="C224" s="100" t="s">
        <v>98</v>
      </c>
      <c r="D224" s="100" t="s">
        <v>98</v>
      </c>
      <c r="E224" s="100" t="s">
        <v>246</v>
      </c>
      <c r="F224" s="100" t="s">
        <v>13</v>
      </c>
      <c r="G224" s="99" t="s">
        <v>106</v>
      </c>
      <c r="H224" s="101">
        <v>55</v>
      </c>
      <c r="I224" s="101">
        <v>63</v>
      </c>
      <c r="J224" s="101">
        <v>65</v>
      </c>
      <c r="K224" s="99" t="s">
        <v>106</v>
      </c>
      <c r="L224" s="102"/>
      <c r="M224" s="102"/>
      <c r="N224" s="102"/>
      <c r="O224" s="102"/>
      <c r="P224" s="102"/>
    </row>
    <row r="225" spans="2:16" ht="30" customHeight="1" hidden="1">
      <c r="B225" s="99" t="s">
        <v>132</v>
      </c>
      <c r="C225" s="100" t="s">
        <v>98</v>
      </c>
      <c r="D225" s="100" t="s">
        <v>98</v>
      </c>
      <c r="E225" s="100" t="s">
        <v>246</v>
      </c>
      <c r="F225" s="100" t="s">
        <v>133</v>
      </c>
      <c r="G225" s="99" t="s">
        <v>132</v>
      </c>
      <c r="H225" s="101">
        <v>55</v>
      </c>
      <c r="I225" s="101">
        <v>63</v>
      </c>
      <c r="J225" s="101">
        <v>65</v>
      </c>
      <c r="K225" s="99" t="s">
        <v>132</v>
      </c>
      <c r="L225" s="102"/>
      <c r="M225" s="102"/>
      <c r="N225" s="102"/>
      <c r="O225" s="102"/>
      <c r="P225" s="102"/>
    </row>
    <row r="226" spans="2:16" ht="50.25" customHeight="1" hidden="1">
      <c r="B226" s="99" t="s">
        <v>250</v>
      </c>
      <c r="C226" s="100" t="s">
        <v>98</v>
      </c>
      <c r="D226" s="100" t="s">
        <v>98</v>
      </c>
      <c r="E226" s="100" t="s">
        <v>251</v>
      </c>
      <c r="F226" s="100"/>
      <c r="G226" s="99"/>
      <c r="H226" s="101">
        <v>30</v>
      </c>
      <c r="I226" s="101">
        <v>205.8</v>
      </c>
      <c r="J226" s="101"/>
      <c r="K226" s="99"/>
      <c r="L226" s="102"/>
      <c r="M226" s="102"/>
      <c r="N226" s="102"/>
      <c r="O226" s="102"/>
      <c r="P226" s="102"/>
    </row>
    <row r="227" spans="2:16" ht="30" customHeight="1" hidden="1">
      <c r="B227" s="99" t="s">
        <v>132</v>
      </c>
      <c r="C227" s="100" t="s">
        <v>98</v>
      </c>
      <c r="D227" s="100" t="s">
        <v>98</v>
      </c>
      <c r="E227" s="100" t="s">
        <v>251</v>
      </c>
      <c r="F227" s="100" t="s">
        <v>133</v>
      </c>
      <c r="G227" s="99"/>
      <c r="H227" s="101">
        <v>30</v>
      </c>
      <c r="I227" s="101">
        <v>205.8</v>
      </c>
      <c r="J227" s="101"/>
      <c r="K227" s="99"/>
      <c r="L227" s="102"/>
      <c r="M227" s="102"/>
      <c r="N227" s="102"/>
      <c r="O227" s="102"/>
      <c r="P227" s="102"/>
    </row>
    <row r="228" spans="2:16" ht="45.75" customHeight="1" hidden="1">
      <c r="B228" s="99" t="s">
        <v>148</v>
      </c>
      <c r="C228" s="100" t="s">
        <v>98</v>
      </c>
      <c r="D228" s="100" t="s">
        <v>98</v>
      </c>
      <c r="E228" s="100" t="s">
        <v>149</v>
      </c>
      <c r="F228" s="100" t="s">
        <v>13</v>
      </c>
      <c r="G228" s="99" t="s">
        <v>148</v>
      </c>
      <c r="H228" s="101">
        <v>2694.4</v>
      </c>
      <c r="I228" s="101">
        <v>2900</v>
      </c>
      <c r="J228" s="101">
        <v>0</v>
      </c>
      <c r="K228" s="99" t="s">
        <v>148</v>
      </c>
      <c r="L228" s="102"/>
      <c r="M228" s="102"/>
      <c r="N228" s="102"/>
      <c r="O228" s="102"/>
      <c r="P228" s="102"/>
    </row>
    <row r="229" spans="2:16" ht="30" customHeight="1" hidden="1">
      <c r="B229" s="99" t="s">
        <v>132</v>
      </c>
      <c r="C229" s="100" t="s">
        <v>98</v>
      </c>
      <c r="D229" s="100" t="s">
        <v>98</v>
      </c>
      <c r="E229" s="100" t="s">
        <v>149</v>
      </c>
      <c r="F229" s="100" t="s">
        <v>133</v>
      </c>
      <c r="G229" s="99" t="s">
        <v>132</v>
      </c>
      <c r="H229" s="101">
        <v>2694.4</v>
      </c>
      <c r="I229" s="101">
        <v>2900</v>
      </c>
      <c r="J229" s="101">
        <v>0</v>
      </c>
      <c r="K229" s="99" t="s">
        <v>132</v>
      </c>
      <c r="L229" s="102"/>
      <c r="M229" s="102"/>
      <c r="N229" s="102"/>
      <c r="O229" s="102"/>
      <c r="P229" s="102"/>
    </row>
    <row r="230" spans="2:16" ht="30" customHeight="1" hidden="1">
      <c r="B230" s="99" t="s">
        <v>108</v>
      </c>
      <c r="C230" s="100" t="s">
        <v>98</v>
      </c>
      <c r="D230" s="100" t="s">
        <v>98</v>
      </c>
      <c r="E230" s="100" t="s">
        <v>109</v>
      </c>
      <c r="F230" s="100" t="s">
        <v>13</v>
      </c>
      <c r="G230" s="99" t="s">
        <v>108</v>
      </c>
      <c r="H230" s="101">
        <v>3582.2</v>
      </c>
      <c r="I230" s="101">
        <v>800</v>
      </c>
      <c r="J230" s="101">
        <v>0</v>
      </c>
      <c r="K230" s="99" t="s">
        <v>108</v>
      </c>
      <c r="L230" s="102"/>
      <c r="M230" s="102"/>
      <c r="N230" s="102"/>
      <c r="O230" s="102"/>
      <c r="P230" s="102"/>
    </row>
    <row r="231" spans="2:16" ht="30" customHeight="1" hidden="1">
      <c r="B231" s="99" t="s">
        <v>132</v>
      </c>
      <c r="C231" s="100" t="s">
        <v>98</v>
      </c>
      <c r="D231" s="100" t="s">
        <v>98</v>
      </c>
      <c r="E231" s="100" t="s">
        <v>109</v>
      </c>
      <c r="F231" s="100" t="s">
        <v>133</v>
      </c>
      <c r="G231" s="99" t="s">
        <v>132</v>
      </c>
      <c r="H231" s="101">
        <v>3582.2</v>
      </c>
      <c r="I231" s="101">
        <v>800</v>
      </c>
      <c r="J231" s="101">
        <v>0</v>
      </c>
      <c r="K231" s="99" t="s">
        <v>132</v>
      </c>
      <c r="L231" s="102"/>
      <c r="M231" s="102"/>
      <c r="N231" s="102"/>
      <c r="O231" s="102"/>
      <c r="P231" s="102"/>
    </row>
    <row r="232" spans="2:16" ht="48.75" customHeight="1" hidden="1">
      <c r="B232" s="99" t="s">
        <v>241</v>
      </c>
      <c r="C232" s="100" t="s">
        <v>98</v>
      </c>
      <c r="D232" s="100" t="s">
        <v>98</v>
      </c>
      <c r="E232" s="100" t="s">
        <v>242</v>
      </c>
      <c r="F232" s="100"/>
      <c r="G232" s="99"/>
      <c r="H232" s="101">
        <v>3242.4</v>
      </c>
      <c r="I232" s="101">
        <v>424</v>
      </c>
      <c r="J232" s="101">
        <v>325</v>
      </c>
      <c r="K232" s="99"/>
      <c r="L232" s="102"/>
      <c r="M232" s="102"/>
      <c r="N232" s="102"/>
      <c r="O232" s="102"/>
      <c r="P232" s="102"/>
    </row>
    <row r="233" spans="2:16" ht="30" customHeight="1" hidden="1">
      <c r="B233" s="99" t="s">
        <v>132</v>
      </c>
      <c r="C233" s="100" t="s">
        <v>98</v>
      </c>
      <c r="D233" s="100" t="s">
        <v>98</v>
      </c>
      <c r="E233" s="100" t="s">
        <v>242</v>
      </c>
      <c r="F233" s="100" t="s">
        <v>133</v>
      </c>
      <c r="G233" s="99"/>
      <c r="H233" s="101">
        <v>3242.4</v>
      </c>
      <c r="I233" s="101">
        <v>424</v>
      </c>
      <c r="J233" s="101">
        <v>325</v>
      </c>
      <c r="K233" s="99"/>
      <c r="L233" s="102"/>
      <c r="M233" s="102"/>
      <c r="N233" s="102"/>
      <c r="O233" s="102"/>
      <c r="P233" s="102"/>
    </row>
    <row r="234" spans="2:16" ht="30" customHeight="1" hidden="1">
      <c r="B234" s="94" t="s">
        <v>150</v>
      </c>
      <c r="C234" s="95" t="s">
        <v>151</v>
      </c>
      <c r="D234" s="95" t="s">
        <v>16</v>
      </c>
      <c r="E234" s="95"/>
      <c r="F234" s="95" t="s">
        <v>13</v>
      </c>
      <c r="G234" s="94" t="s">
        <v>150</v>
      </c>
      <c r="H234" s="96">
        <f>SUM(H235+H240+H255)</f>
        <v>69306.7</v>
      </c>
      <c r="I234" s="96">
        <f>SUM(I235+I240+I255)</f>
        <v>64794.200000000004</v>
      </c>
      <c r="J234" s="96">
        <f>SUM(J235+J240+J255)</f>
        <v>65366.299999999996</v>
      </c>
      <c r="K234" s="94" t="s">
        <v>150</v>
      </c>
      <c r="L234" s="98"/>
      <c r="M234" s="98"/>
      <c r="N234" s="98"/>
      <c r="O234" s="98"/>
      <c r="P234" s="98"/>
    </row>
    <row r="235" spans="2:16" ht="30" customHeight="1" hidden="1">
      <c r="B235" s="94" t="s">
        <v>152</v>
      </c>
      <c r="C235" s="95" t="s">
        <v>151</v>
      </c>
      <c r="D235" s="95" t="s">
        <v>15</v>
      </c>
      <c r="E235" s="95" t="s">
        <v>13</v>
      </c>
      <c r="F235" s="95" t="s">
        <v>13</v>
      </c>
      <c r="G235" s="94" t="s">
        <v>152</v>
      </c>
      <c r="H235" s="96">
        <f>H238</f>
        <v>3300</v>
      </c>
      <c r="I235" s="96">
        <f>I238</f>
        <v>3005.6</v>
      </c>
      <c r="J235" s="96">
        <f>J238</f>
        <v>3005.6</v>
      </c>
      <c r="K235" s="99" t="s">
        <v>152</v>
      </c>
      <c r="L235" s="102"/>
      <c r="M235" s="102"/>
      <c r="N235" s="102"/>
      <c r="O235" s="102"/>
      <c r="P235" s="102"/>
    </row>
    <row r="236" spans="2:16" ht="30" customHeight="1" hidden="1">
      <c r="B236" s="99" t="s">
        <v>153</v>
      </c>
      <c r="C236" s="100" t="s">
        <v>151</v>
      </c>
      <c r="D236" s="100" t="s">
        <v>15</v>
      </c>
      <c r="E236" s="100" t="s">
        <v>154</v>
      </c>
      <c r="F236" s="100" t="s">
        <v>13</v>
      </c>
      <c r="G236" s="99" t="s">
        <v>153</v>
      </c>
      <c r="H236" s="101">
        <v>0</v>
      </c>
      <c r="I236" s="101">
        <v>0</v>
      </c>
      <c r="J236" s="101">
        <v>0</v>
      </c>
      <c r="K236" s="99" t="s">
        <v>153</v>
      </c>
      <c r="L236" s="102"/>
      <c r="M236" s="102"/>
      <c r="N236" s="102"/>
      <c r="O236" s="102"/>
      <c r="P236" s="102"/>
    </row>
    <row r="237" spans="2:16" ht="30" customHeight="1" hidden="1">
      <c r="B237" s="99" t="s">
        <v>155</v>
      </c>
      <c r="C237" s="100" t="s">
        <v>151</v>
      </c>
      <c r="D237" s="100" t="s">
        <v>15</v>
      </c>
      <c r="E237" s="100" t="s">
        <v>154</v>
      </c>
      <c r="F237" s="100" t="s">
        <v>156</v>
      </c>
      <c r="G237" s="99" t="s">
        <v>155</v>
      </c>
      <c r="H237" s="101">
        <v>0</v>
      </c>
      <c r="I237" s="101">
        <v>0</v>
      </c>
      <c r="J237" s="101">
        <v>0</v>
      </c>
      <c r="K237" s="99" t="s">
        <v>155</v>
      </c>
      <c r="L237" s="102"/>
      <c r="M237" s="102"/>
      <c r="N237" s="102"/>
      <c r="O237" s="102"/>
      <c r="P237" s="102"/>
    </row>
    <row r="238" spans="2:16" ht="62.25" customHeight="1" hidden="1">
      <c r="B238" s="78" t="s">
        <v>207</v>
      </c>
      <c r="C238" s="100" t="s">
        <v>151</v>
      </c>
      <c r="D238" s="100" t="s">
        <v>15</v>
      </c>
      <c r="E238" s="100" t="s">
        <v>205</v>
      </c>
      <c r="F238" s="100" t="s">
        <v>13</v>
      </c>
      <c r="G238" s="99" t="s">
        <v>153</v>
      </c>
      <c r="H238" s="101">
        <v>3300</v>
      </c>
      <c r="I238" s="101">
        <v>3005.6</v>
      </c>
      <c r="J238" s="101">
        <v>3005.6</v>
      </c>
      <c r="K238" s="99"/>
      <c r="L238" s="102"/>
      <c r="M238" s="102"/>
      <c r="N238" s="102"/>
      <c r="O238" s="102"/>
      <c r="P238" s="102"/>
    </row>
    <row r="239" spans="2:16" ht="30" customHeight="1" hidden="1">
      <c r="B239" s="99" t="s">
        <v>155</v>
      </c>
      <c r="C239" s="100" t="s">
        <v>151</v>
      </c>
      <c r="D239" s="100" t="s">
        <v>15</v>
      </c>
      <c r="E239" s="100" t="s">
        <v>205</v>
      </c>
      <c r="F239" s="100" t="s">
        <v>156</v>
      </c>
      <c r="G239" s="99" t="s">
        <v>155</v>
      </c>
      <c r="H239" s="101">
        <v>3300</v>
      </c>
      <c r="I239" s="101">
        <v>3005.6</v>
      </c>
      <c r="J239" s="101">
        <v>3005.6</v>
      </c>
      <c r="K239" s="99"/>
      <c r="L239" s="102"/>
      <c r="M239" s="102"/>
      <c r="N239" s="102"/>
      <c r="O239" s="102"/>
      <c r="P239" s="102"/>
    </row>
    <row r="240" spans="2:16" ht="30" customHeight="1" hidden="1">
      <c r="B240" s="94" t="s">
        <v>157</v>
      </c>
      <c r="C240" s="95" t="s">
        <v>151</v>
      </c>
      <c r="D240" s="95" t="s">
        <v>24</v>
      </c>
      <c r="E240" s="95" t="s">
        <v>13</v>
      </c>
      <c r="F240" s="95" t="s">
        <v>13</v>
      </c>
      <c r="G240" s="94" t="s">
        <v>157</v>
      </c>
      <c r="H240" s="96">
        <f>SUM(H242+H244+H246+H251+H252)</f>
        <v>47815.5</v>
      </c>
      <c r="I240" s="96">
        <f>SUM(I242+I244+I246+I251+I252)</f>
        <v>44903.50000000001</v>
      </c>
      <c r="J240" s="96">
        <f>SUM(J242+J244+J246+J251+J252)</f>
        <v>44986</v>
      </c>
      <c r="K240" s="99" t="s">
        <v>157</v>
      </c>
      <c r="L240" s="102"/>
      <c r="M240" s="102"/>
      <c r="N240" s="102"/>
      <c r="O240" s="102"/>
      <c r="P240" s="102"/>
    </row>
    <row r="241" spans="2:16" ht="64.5" customHeight="1" hidden="1">
      <c r="B241" s="99" t="s">
        <v>158</v>
      </c>
      <c r="C241" s="100" t="s">
        <v>151</v>
      </c>
      <c r="D241" s="100" t="s">
        <v>24</v>
      </c>
      <c r="E241" s="100" t="s">
        <v>159</v>
      </c>
      <c r="F241" s="100" t="s">
        <v>13</v>
      </c>
      <c r="G241" s="99" t="s">
        <v>158</v>
      </c>
      <c r="H241" s="101">
        <v>4950</v>
      </c>
      <c r="I241" s="101">
        <v>2086.9</v>
      </c>
      <c r="J241" s="101">
        <v>1095.6</v>
      </c>
      <c r="K241" s="99" t="s">
        <v>158</v>
      </c>
      <c r="L241" s="102"/>
      <c r="M241" s="102"/>
      <c r="N241" s="102"/>
      <c r="O241" s="102"/>
      <c r="P241" s="102"/>
    </row>
    <row r="242" spans="2:16" ht="30" customHeight="1" hidden="1">
      <c r="B242" s="99" t="s">
        <v>155</v>
      </c>
      <c r="C242" s="100" t="s">
        <v>151</v>
      </c>
      <c r="D242" s="100" t="s">
        <v>24</v>
      </c>
      <c r="E242" s="100" t="s">
        <v>159</v>
      </c>
      <c r="F242" s="100" t="s">
        <v>156</v>
      </c>
      <c r="G242" s="99" t="s">
        <v>155</v>
      </c>
      <c r="H242" s="101">
        <v>4950</v>
      </c>
      <c r="I242" s="101">
        <v>2086.9</v>
      </c>
      <c r="J242" s="101">
        <v>1095.6</v>
      </c>
      <c r="K242" s="99" t="s">
        <v>155</v>
      </c>
      <c r="L242" s="102"/>
      <c r="M242" s="102"/>
      <c r="N242" s="102"/>
      <c r="O242" s="102"/>
      <c r="P242" s="102"/>
    </row>
    <row r="243" spans="2:16" ht="30" customHeight="1" hidden="1">
      <c r="B243" s="99" t="s">
        <v>160</v>
      </c>
      <c r="C243" s="100" t="s">
        <v>151</v>
      </c>
      <c r="D243" s="100" t="s">
        <v>24</v>
      </c>
      <c r="E243" s="100" t="s">
        <v>161</v>
      </c>
      <c r="F243" s="100" t="s">
        <v>13</v>
      </c>
      <c r="G243" s="99" t="s">
        <v>160</v>
      </c>
      <c r="H243" s="101">
        <f>H244</f>
        <v>23998.2</v>
      </c>
      <c r="I243" s="101">
        <f>I244</f>
        <v>22246.8</v>
      </c>
      <c r="J243" s="101">
        <f>J244</f>
        <v>22966.5</v>
      </c>
      <c r="K243" s="99" t="s">
        <v>160</v>
      </c>
      <c r="L243" s="102"/>
      <c r="M243" s="102"/>
      <c r="N243" s="102"/>
      <c r="O243" s="102"/>
      <c r="P243" s="102"/>
    </row>
    <row r="244" spans="2:16" ht="30" customHeight="1" hidden="1">
      <c r="B244" s="99" t="s">
        <v>155</v>
      </c>
      <c r="C244" s="100" t="s">
        <v>151</v>
      </c>
      <c r="D244" s="100" t="s">
        <v>24</v>
      </c>
      <c r="E244" s="100" t="s">
        <v>161</v>
      </c>
      <c r="F244" s="100" t="s">
        <v>156</v>
      </c>
      <c r="G244" s="99" t="s">
        <v>155</v>
      </c>
      <c r="H244" s="101">
        <v>23998.2</v>
      </c>
      <c r="I244" s="101">
        <v>22246.8</v>
      </c>
      <c r="J244" s="101">
        <v>22966.5</v>
      </c>
      <c r="K244" s="99" t="s">
        <v>155</v>
      </c>
      <c r="L244" s="102"/>
      <c r="M244" s="102"/>
      <c r="N244" s="102"/>
      <c r="O244" s="102"/>
      <c r="P244" s="102"/>
    </row>
    <row r="245" spans="2:16" ht="30" customHeight="1" hidden="1">
      <c r="B245" s="99" t="s">
        <v>162</v>
      </c>
      <c r="C245" s="100" t="s">
        <v>151</v>
      </c>
      <c r="D245" s="100" t="s">
        <v>24</v>
      </c>
      <c r="E245" s="100" t="s">
        <v>163</v>
      </c>
      <c r="F245" s="100" t="s">
        <v>13</v>
      </c>
      <c r="G245" s="99" t="s">
        <v>162</v>
      </c>
      <c r="H245" s="101">
        <f>658.8+228.8+12538.9+3500</f>
        <v>16926.5</v>
      </c>
      <c r="I245" s="101">
        <f>610.7+258.3+14156.4+3200</f>
        <v>18225.4</v>
      </c>
      <c r="J245" s="101">
        <f>630.5+286.2+15685.2+3350</f>
        <v>19951.9</v>
      </c>
      <c r="K245" s="99" t="s">
        <v>162</v>
      </c>
      <c r="L245" s="102"/>
      <c r="M245" s="102"/>
      <c r="N245" s="102"/>
      <c r="O245" s="102"/>
      <c r="P245" s="102"/>
    </row>
    <row r="246" spans="2:16" ht="30" customHeight="1" hidden="1">
      <c r="B246" s="99" t="s">
        <v>155</v>
      </c>
      <c r="C246" s="100" t="s">
        <v>151</v>
      </c>
      <c r="D246" s="100" t="s">
        <v>24</v>
      </c>
      <c r="E246" s="100" t="s">
        <v>163</v>
      </c>
      <c r="F246" s="100" t="s">
        <v>156</v>
      </c>
      <c r="G246" s="99" t="s">
        <v>155</v>
      </c>
      <c r="H246" s="101">
        <f>658.8+228.8+12538.9+3500</f>
        <v>16926.5</v>
      </c>
      <c r="I246" s="101">
        <f>610.7+258.3+14156.4+3200</f>
        <v>18225.4</v>
      </c>
      <c r="J246" s="101">
        <f>630.5+286.2+15685.2+3350</f>
        <v>19951.9</v>
      </c>
      <c r="K246" s="99" t="s">
        <v>155</v>
      </c>
      <c r="L246" s="102"/>
      <c r="M246" s="102"/>
      <c r="N246" s="102"/>
      <c r="O246" s="102"/>
      <c r="P246" s="102"/>
    </row>
    <row r="247" spans="2:16" ht="30" customHeight="1" hidden="1">
      <c r="B247" s="99" t="s">
        <v>164</v>
      </c>
      <c r="C247" s="100" t="s">
        <v>151</v>
      </c>
      <c r="D247" s="100" t="s">
        <v>24</v>
      </c>
      <c r="E247" s="100" t="s">
        <v>165</v>
      </c>
      <c r="F247" s="100" t="s">
        <v>13</v>
      </c>
      <c r="G247" s="99" t="s">
        <v>164</v>
      </c>
      <c r="H247" s="101">
        <v>0</v>
      </c>
      <c r="I247" s="101">
        <v>0</v>
      </c>
      <c r="J247" s="101">
        <v>0</v>
      </c>
      <c r="K247" s="99" t="s">
        <v>164</v>
      </c>
      <c r="L247" s="102"/>
      <c r="M247" s="102"/>
      <c r="N247" s="102"/>
      <c r="O247" s="102"/>
      <c r="P247" s="102"/>
    </row>
    <row r="248" spans="2:16" ht="30" customHeight="1" hidden="1">
      <c r="B248" s="99" t="s">
        <v>155</v>
      </c>
      <c r="C248" s="100" t="s">
        <v>151</v>
      </c>
      <c r="D248" s="100" t="s">
        <v>24</v>
      </c>
      <c r="E248" s="100" t="s">
        <v>165</v>
      </c>
      <c r="F248" s="100" t="s">
        <v>156</v>
      </c>
      <c r="G248" s="99" t="s">
        <v>155</v>
      </c>
      <c r="H248" s="101">
        <v>0</v>
      </c>
      <c r="I248" s="101">
        <v>0</v>
      </c>
      <c r="J248" s="101">
        <v>0</v>
      </c>
      <c r="K248" s="99" t="s">
        <v>155</v>
      </c>
      <c r="L248" s="102"/>
      <c r="M248" s="102"/>
      <c r="N248" s="102"/>
      <c r="O248" s="102"/>
      <c r="P248" s="102"/>
    </row>
    <row r="249" spans="2:16" ht="30" customHeight="1" hidden="1">
      <c r="B249" s="99" t="s">
        <v>41</v>
      </c>
      <c r="C249" s="100" t="s">
        <v>151</v>
      </c>
      <c r="D249" s="100" t="s">
        <v>24</v>
      </c>
      <c r="E249" s="100" t="s">
        <v>165</v>
      </c>
      <c r="F249" s="100" t="s">
        <v>42</v>
      </c>
      <c r="G249" s="99" t="s">
        <v>41</v>
      </c>
      <c r="H249" s="101">
        <v>0</v>
      </c>
      <c r="I249" s="101">
        <v>0</v>
      </c>
      <c r="J249" s="101">
        <v>0</v>
      </c>
      <c r="K249" s="99" t="s">
        <v>41</v>
      </c>
      <c r="L249" s="102"/>
      <c r="M249" s="102"/>
      <c r="N249" s="102"/>
      <c r="O249" s="102"/>
      <c r="P249" s="102"/>
    </row>
    <row r="250" spans="2:16" ht="45.75" customHeight="1" hidden="1">
      <c r="B250" s="99" t="s">
        <v>199</v>
      </c>
      <c r="C250" s="100" t="s">
        <v>151</v>
      </c>
      <c r="D250" s="100" t="s">
        <v>24</v>
      </c>
      <c r="E250" s="100" t="s">
        <v>167</v>
      </c>
      <c r="F250" s="100" t="s">
        <v>13</v>
      </c>
      <c r="G250" s="99" t="s">
        <v>166</v>
      </c>
      <c r="H250" s="101">
        <v>968.8</v>
      </c>
      <c r="I250" s="101">
        <v>1372.4</v>
      </c>
      <c r="J250" s="101">
        <v>0</v>
      </c>
      <c r="K250" s="99" t="s">
        <v>166</v>
      </c>
      <c r="L250" s="102"/>
      <c r="M250" s="102"/>
      <c r="N250" s="102"/>
      <c r="O250" s="102"/>
      <c r="P250" s="102"/>
    </row>
    <row r="251" spans="2:16" ht="30" customHeight="1" hidden="1">
      <c r="B251" s="99" t="s">
        <v>168</v>
      </c>
      <c r="C251" s="100" t="s">
        <v>151</v>
      </c>
      <c r="D251" s="100" t="s">
        <v>24</v>
      </c>
      <c r="E251" s="100" t="s">
        <v>167</v>
      </c>
      <c r="F251" s="100" t="s">
        <v>169</v>
      </c>
      <c r="G251" s="99" t="s">
        <v>168</v>
      </c>
      <c r="H251" s="101">
        <v>968.8</v>
      </c>
      <c r="I251" s="101">
        <v>1372.4</v>
      </c>
      <c r="J251" s="101">
        <v>0</v>
      </c>
      <c r="K251" s="99" t="s">
        <v>168</v>
      </c>
      <c r="L251" s="102"/>
      <c r="M251" s="102"/>
      <c r="N251" s="102"/>
      <c r="O251" s="102"/>
      <c r="P251" s="102"/>
    </row>
    <row r="252" spans="2:16" ht="67.5" customHeight="1" hidden="1">
      <c r="B252" s="78" t="s">
        <v>207</v>
      </c>
      <c r="C252" s="100" t="s">
        <v>151</v>
      </c>
      <c r="D252" s="100" t="s">
        <v>24</v>
      </c>
      <c r="E252" s="100" t="s">
        <v>205</v>
      </c>
      <c r="F252" s="100" t="s">
        <v>13</v>
      </c>
      <c r="G252" s="99" t="s">
        <v>158</v>
      </c>
      <c r="H252" s="101">
        <f>H253+H254</f>
        <v>972</v>
      </c>
      <c r="I252" s="101">
        <f>I253+I254</f>
        <v>972</v>
      </c>
      <c r="J252" s="101">
        <f>J253+J254</f>
        <v>972</v>
      </c>
      <c r="K252" s="99"/>
      <c r="L252" s="102"/>
      <c r="M252" s="102"/>
      <c r="N252" s="102"/>
      <c r="O252" s="102"/>
      <c r="P252" s="102"/>
    </row>
    <row r="253" spans="2:16" ht="30" customHeight="1" hidden="1">
      <c r="B253" s="99" t="s">
        <v>155</v>
      </c>
      <c r="C253" s="100" t="s">
        <v>151</v>
      </c>
      <c r="D253" s="100" t="s">
        <v>24</v>
      </c>
      <c r="E253" s="100" t="s">
        <v>205</v>
      </c>
      <c r="F253" s="100" t="s">
        <v>156</v>
      </c>
      <c r="G253" s="99" t="s">
        <v>155</v>
      </c>
      <c r="H253" s="101">
        <v>862</v>
      </c>
      <c r="I253" s="101">
        <v>862</v>
      </c>
      <c r="J253" s="101">
        <v>862</v>
      </c>
      <c r="K253" s="99"/>
      <c r="L253" s="102"/>
      <c r="M253" s="102"/>
      <c r="N253" s="102"/>
      <c r="O253" s="102"/>
      <c r="P253" s="102"/>
    </row>
    <row r="254" spans="2:16" ht="30" customHeight="1" hidden="1">
      <c r="B254" s="99" t="s">
        <v>41</v>
      </c>
      <c r="C254" s="100" t="s">
        <v>151</v>
      </c>
      <c r="D254" s="100" t="s">
        <v>24</v>
      </c>
      <c r="E254" s="100" t="s">
        <v>205</v>
      </c>
      <c r="F254" s="100" t="s">
        <v>42</v>
      </c>
      <c r="G254" s="99" t="s">
        <v>155</v>
      </c>
      <c r="H254" s="101">
        <v>110</v>
      </c>
      <c r="I254" s="101">
        <v>110</v>
      </c>
      <c r="J254" s="101">
        <v>110</v>
      </c>
      <c r="K254" s="99"/>
      <c r="L254" s="102"/>
      <c r="M254" s="102"/>
      <c r="N254" s="102"/>
      <c r="O254" s="102"/>
      <c r="P254" s="102"/>
    </row>
    <row r="255" spans="2:16" ht="30" customHeight="1" hidden="1">
      <c r="B255" s="94" t="s">
        <v>170</v>
      </c>
      <c r="C255" s="95" t="s">
        <v>151</v>
      </c>
      <c r="D255" s="95" t="s">
        <v>30</v>
      </c>
      <c r="E255" s="95" t="s">
        <v>13</v>
      </c>
      <c r="F255" s="95" t="s">
        <v>13</v>
      </c>
      <c r="G255" s="94" t="s">
        <v>170</v>
      </c>
      <c r="H255" s="96">
        <f>SUM(H257+H259+H261+H263)</f>
        <v>18191.2</v>
      </c>
      <c r="I255" s="96">
        <f>SUM(I257+I259+I261+I263)</f>
        <v>16885.1</v>
      </c>
      <c r="J255" s="96">
        <f>SUM(J257+J259+J261+J263)</f>
        <v>17374.699999999997</v>
      </c>
      <c r="K255" s="99" t="s">
        <v>170</v>
      </c>
      <c r="L255" s="102"/>
      <c r="M255" s="102"/>
      <c r="N255" s="102"/>
      <c r="O255" s="102"/>
      <c r="P255" s="102"/>
    </row>
    <row r="256" spans="2:16" ht="90" customHeight="1" hidden="1">
      <c r="B256" s="99" t="s">
        <v>171</v>
      </c>
      <c r="C256" s="100" t="s">
        <v>151</v>
      </c>
      <c r="D256" s="100" t="s">
        <v>30</v>
      </c>
      <c r="E256" s="100" t="s">
        <v>172</v>
      </c>
      <c r="F256" s="100" t="s">
        <v>13</v>
      </c>
      <c r="G256" s="99" t="s">
        <v>171</v>
      </c>
      <c r="H256" s="101">
        <v>5830.6</v>
      </c>
      <c r="I256" s="101">
        <v>5412</v>
      </c>
      <c r="J256" s="101">
        <v>5568.9</v>
      </c>
      <c r="K256" s="99" t="s">
        <v>171</v>
      </c>
      <c r="L256" s="102"/>
      <c r="M256" s="102"/>
      <c r="N256" s="102"/>
      <c r="O256" s="102"/>
      <c r="P256" s="102"/>
    </row>
    <row r="257" spans="2:16" ht="30" customHeight="1" hidden="1">
      <c r="B257" s="99" t="s">
        <v>155</v>
      </c>
      <c r="C257" s="100" t="s">
        <v>151</v>
      </c>
      <c r="D257" s="100" t="s">
        <v>30</v>
      </c>
      <c r="E257" s="100" t="s">
        <v>172</v>
      </c>
      <c r="F257" s="100" t="s">
        <v>156</v>
      </c>
      <c r="G257" s="99" t="s">
        <v>155</v>
      </c>
      <c r="H257" s="101">
        <v>5830.6</v>
      </c>
      <c r="I257" s="101">
        <v>5412</v>
      </c>
      <c r="J257" s="101">
        <v>5568.9</v>
      </c>
      <c r="K257" s="99" t="s">
        <v>155</v>
      </c>
      <c r="L257" s="102"/>
      <c r="M257" s="102"/>
      <c r="N257" s="102"/>
      <c r="O257" s="102"/>
      <c r="P257" s="102"/>
    </row>
    <row r="258" spans="2:16" ht="30" customHeight="1" hidden="1">
      <c r="B258" s="99" t="s">
        <v>173</v>
      </c>
      <c r="C258" s="100" t="s">
        <v>151</v>
      </c>
      <c r="D258" s="100" t="s">
        <v>30</v>
      </c>
      <c r="E258" s="100" t="s">
        <v>174</v>
      </c>
      <c r="F258" s="100" t="s">
        <v>13</v>
      </c>
      <c r="G258" s="99" t="s">
        <v>173</v>
      </c>
      <c r="H258" s="101">
        <v>2065.5</v>
      </c>
      <c r="I258" s="101">
        <v>2100</v>
      </c>
      <c r="J258" s="101">
        <v>2100</v>
      </c>
      <c r="K258" s="99" t="s">
        <v>173</v>
      </c>
      <c r="L258" s="102"/>
      <c r="M258" s="102"/>
      <c r="N258" s="102"/>
      <c r="O258" s="102"/>
      <c r="P258" s="102"/>
    </row>
    <row r="259" spans="2:16" ht="30" customHeight="1" hidden="1">
      <c r="B259" s="99" t="s">
        <v>155</v>
      </c>
      <c r="C259" s="100" t="s">
        <v>151</v>
      </c>
      <c r="D259" s="100" t="s">
        <v>30</v>
      </c>
      <c r="E259" s="100" t="s">
        <v>174</v>
      </c>
      <c r="F259" s="100" t="s">
        <v>156</v>
      </c>
      <c r="G259" s="99" t="s">
        <v>155</v>
      </c>
      <c r="H259" s="101">
        <v>2065.5</v>
      </c>
      <c r="I259" s="101">
        <v>2100</v>
      </c>
      <c r="J259" s="101">
        <v>2100</v>
      </c>
      <c r="K259" s="99" t="s">
        <v>155</v>
      </c>
      <c r="L259" s="102"/>
      <c r="M259" s="102"/>
      <c r="N259" s="102"/>
      <c r="O259" s="102"/>
      <c r="P259" s="102"/>
    </row>
    <row r="260" spans="2:16" ht="30" customHeight="1" hidden="1">
      <c r="B260" s="99" t="s">
        <v>175</v>
      </c>
      <c r="C260" s="100" t="s">
        <v>151</v>
      </c>
      <c r="D260" s="100" t="s">
        <v>30</v>
      </c>
      <c r="E260" s="100" t="s">
        <v>176</v>
      </c>
      <c r="F260" s="100" t="s">
        <v>13</v>
      </c>
      <c r="G260" s="99" t="s">
        <v>175</v>
      </c>
      <c r="H260" s="101">
        <v>1831</v>
      </c>
      <c r="I260" s="101">
        <v>1699.5</v>
      </c>
      <c r="J260" s="101">
        <v>1748.8</v>
      </c>
      <c r="K260" s="99" t="s">
        <v>175</v>
      </c>
      <c r="L260" s="102"/>
      <c r="M260" s="102"/>
      <c r="N260" s="102"/>
      <c r="O260" s="102"/>
      <c r="P260" s="102"/>
    </row>
    <row r="261" spans="2:16" ht="30" customHeight="1" hidden="1">
      <c r="B261" s="99" t="s">
        <v>90</v>
      </c>
      <c r="C261" s="100" t="s">
        <v>151</v>
      </c>
      <c r="D261" s="100" t="s">
        <v>30</v>
      </c>
      <c r="E261" s="100" t="s">
        <v>176</v>
      </c>
      <c r="F261" s="100" t="s">
        <v>91</v>
      </c>
      <c r="G261" s="99" t="s">
        <v>90</v>
      </c>
      <c r="H261" s="101">
        <v>1831</v>
      </c>
      <c r="I261" s="101">
        <v>1699.5</v>
      </c>
      <c r="J261" s="101">
        <v>1748.8</v>
      </c>
      <c r="K261" s="99" t="s">
        <v>90</v>
      </c>
      <c r="L261" s="102"/>
      <c r="M261" s="102"/>
      <c r="N261" s="102"/>
      <c r="O261" s="102"/>
      <c r="P261" s="102"/>
    </row>
    <row r="262" spans="2:16" ht="30" customHeight="1" hidden="1">
      <c r="B262" s="99" t="s">
        <v>177</v>
      </c>
      <c r="C262" s="100" t="s">
        <v>151</v>
      </c>
      <c r="D262" s="100" t="s">
        <v>30</v>
      </c>
      <c r="E262" s="100" t="s">
        <v>178</v>
      </c>
      <c r="F262" s="100" t="s">
        <v>13</v>
      </c>
      <c r="G262" s="99" t="s">
        <v>177</v>
      </c>
      <c r="H262" s="101">
        <v>8464.1</v>
      </c>
      <c r="I262" s="101">
        <v>7673.6</v>
      </c>
      <c r="J262" s="101">
        <v>7957</v>
      </c>
      <c r="K262" s="99" t="s">
        <v>177</v>
      </c>
      <c r="L262" s="102"/>
      <c r="M262" s="102"/>
      <c r="N262" s="102"/>
      <c r="O262" s="102"/>
      <c r="P262" s="102"/>
    </row>
    <row r="263" spans="2:16" ht="30" customHeight="1" hidden="1">
      <c r="B263" s="99" t="s">
        <v>155</v>
      </c>
      <c r="C263" s="100" t="s">
        <v>151</v>
      </c>
      <c r="D263" s="100" t="s">
        <v>30</v>
      </c>
      <c r="E263" s="100" t="s">
        <v>178</v>
      </c>
      <c r="F263" s="100" t="s">
        <v>156</v>
      </c>
      <c r="G263" s="99" t="s">
        <v>155</v>
      </c>
      <c r="H263" s="101">
        <v>8464.1</v>
      </c>
      <c r="I263" s="101">
        <v>7673.6</v>
      </c>
      <c r="J263" s="101">
        <v>7957</v>
      </c>
      <c r="K263" s="99" t="s">
        <v>155</v>
      </c>
      <c r="L263" s="102"/>
      <c r="M263" s="102"/>
      <c r="N263" s="102"/>
      <c r="O263" s="102"/>
      <c r="P263" s="102"/>
    </row>
    <row r="264" spans="2:16" ht="30" customHeight="1" hidden="1">
      <c r="B264" s="94" t="s">
        <v>179</v>
      </c>
      <c r="C264" s="95" t="s">
        <v>38</v>
      </c>
      <c r="D264" s="95" t="s">
        <v>16</v>
      </c>
      <c r="E264" s="95" t="s">
        <v>13</v>
      </c>
      <c r="F264" s="95" t="s">
        <v>13</v>
      </c>
      <c r="G264" s="94" t="s">
        <v>179</v>
      </c>
      <c r="H264" s="96">
        <f>SUM(H270+H272+H274+H267)</f>
        <v>4726.3</v>
      </c>
      <c r="I264" s="96">
        <f>SUM(I270+I272+I274)</f>
        <v>4123.4</v>
      </c>
      <c r="J264" s="96">
        <f>SUM(J270+J272+J274)</f>
        <v>7565.200000000001</v>
      </c>
      <c r="K264" s="94" t="s">
        <v>179</v>
      </c>
      <c r="L264" s="98"/>
      <c r="M264" s="98"/>
      <c r="N264" s="98"/>
      <c r="O264" s="98"/>
      <c r="P264" s="98"/>
    </row>
    <row r="265" spans="2:16" ht="31.5" customHeight="1" hidden="1">
      <c r="B265" s="94" t="s">
        <v>180</v>
      </c>
      <c r="C265" s="95" t="s">
        <v>38</v>
      </c>
      <c r="D265" s="95" t="s">
        <v>15</v>
      </c>
      <c r="E265" s="100" t="s">
        <v>13</v>
      </c>
      <c r="F265" s="100" t="s">
        <v>13</v>
      </c>
      <c r="G265" s="99" t="s">
        <v>180</v>
      </c>
      <c r="H265" s="96">
        <f>SUM(H267+H271+H273+H275)</f>
        <v>4726.3</v>
      </c>
      <c r="I265" s="96">
        <f>SUM(I271+I273+I275)</f>
        <v>4123.4</v>
      </c>
      <c r="J265" s="96">
        <f>SUM(J271+J273+J275)</f>
        <v>7565.200000000001</v>
      </c>
      <c r="K265" s="99" t="s">
        <v>180</v>
      </c>
      <c r="L265" s="102"/>
      <c r="M265" s="102"/>
      <c r="N265" s="102"/>
      <c r="O265" s="102"/>
      <c r="P265" s="102"/>
    </row>
    <row r="266" spans="2:16" ht="48.75" customHeight="1" hidden="1">
      <c r="B266" s="99" t="s">
        <v>255</v>
      </c>
      <c r="C266" s="100" t="s">
        <v>38</v>
      </c>
      <c r="D266" s="100" t="s">
        <v>15</v>
      </c>
      <c r="E266" s="100" t="s">
        <v>254</v>
      </c>
      <c r="F266" s="100" t="s">
        <v>13</v>
      </c>
      <c r="G266" s="99" t="s">
        <v>53</v>
      </c>
      <c r="H266" s="101">
        <v>541</v>
      </c>
      <c r="I266" s="101">
        <v>0</v>
      </c>
      <c r="J266" s="101">
        <v>0</v>
      </c>
      <c r="K266" s="99" t="s">
        <v>53</v>
      </c>
      <c r="L266" s="102"/>
      <c r="M266" s="102"/>
      <c r="N266" s="102"/>
      <c r="O266" s="102"/>
      <c r="P266" s="102"/>
    </row>
    <row r="267" spans="2:16" ht="30" customHeight="1" hidden="1">
      <c r="B267" s="99" t="s">
        <v>70</v>
      </c>
      <c r="C267" s="100" t="s">
        <v>38</v>
      </c>
      <c r="D267" s="100" t="s">
        <v>15</v>
      </c>
      <c r="E267" s="100" t="s">
        <v>254</v>
      </c>
      <c r="F267" s="100" t="s">
        <v>71</v>
      </c>
      <c r="G267" s="99" t="s">
        <v>55</v>
      </c>
      <c r="H267" s="101">
        <v>541</v>
      </c>
      <c r="I267" s="101">
        <v>0</v>
      </c>
      <c r="J267" s="101">
        <v>0</v>
      </c>
      <c r="K267" s="99" t="s">
        <v>55</v>
      </c>
      <c r="L267" s="102"/>
      <c r="M267" s="102"/>
      <c r="N267" s="102"/>
      <c r="O267" s="102"/>
      <c r="P267" s="102"/>
    </row>
    <row r="268" spans="2:16" ht="30" customHeight="1" hidden="1">
      <c r="B268" s="99" t="s">
        <v>182</v>
      </c>
      <c r="C268" s="100" t="s">
        <v>38</v>
      </c>
      <c r="D268" s="100" t="s">
        <v>15</v>
      </c>
      <c r="E268" s="100" t="s">
        <v>183</v>
      </c>
      <c r="F268" s="100" t="s">
        <v>13</v>
      </c>
      <c r="G268" s="99" t="s">
        <v>182</v>
      </c>
      <c r="H268" s="101">
        <v>0</v>
      </c>
      <c r="I268" s="101">
        <v>0</v>
      </c>
      <c r="J268" s="101">
        <v>0</v>
      </c>
      <c r="K268" s="99" t="s">
        <v>182</v>
      </c>
      <c r="L268" s="102"/>
      <c r="M268" s="102"/>
      <c r="N268" s="102"/>
      <c r="O268" s="102"/>
      <c r="P268" s="102"/>
    </row>
    <row r="269" spans="2:16" ht="30" customHeight="1" hidden="1">
      <c r="B269" s="99" t="s">
        <v>55</v>
      </c>
      <c r="C269" s="100" t="s">
        <v>38</v>
      </c>
      <c r="D269" s="100" t="s">
        <v>15</v>
      </c>
      <c r="E269" s="100" t="s">
        <v>183</v>
      </c>
      <c r="F269" s="100" t="s">
        <v>56</v>
      </c>
      <c r="G269" s="99" t="s">
        <v>55</v>
      </c>
      <c r="H269" s="101">
        <v>0</v>
      </c>
      <c r="I269" s="101">
        <v>0</v>
      </c>
      <c r="J269" s="101">
        <v>0</v>
      </c>
      <c r="K269" s="99" t="s">
        <v>55</v>
      </c>
      <c r="L269" s="102"/>
      <c r="M269" s="102"/>
      <c r="N269" s="102"/>
      <c r="O269" s="102"/>
      <c r="P269" s="102"/>
    </row>
    <row r="270" spans="2:16" ht="68.25" customHeight="1" hidden="1">
      <c r="B270" s="99" t="s">
        <v>235</v>
      </c>
      <c r="C270" s="100" t="s">
        <v>38</v>
      </c>
      <c r="D270" s="100" t="s">
        <v>15</v>
      </c>
      <c r="E270" s="100" t="s">
        <v>246</v>
      </c>
      <c r="F270" s="100" t="s">
        <v>13</v>
      </c>
      <c r="G270" s="99" t="s">
        <v>106</v>
      </c>
      <c r="H270" s="101">
        <v>20</v>
      </c>
      <c r="I270" s="101">
        <v>28</v>
      </c>
      <c r="J270" s="101">
        <v>32</v>
      </c>
      <c r="K270" s="99"/>
      <c r="L270" s="102"/>
      <c r="M270" s="102"/>
      <c r="N270" s="102"/>
      <c r="O270" s="102"/>
      <c r="P270" s="102"/>
    </row>
    <row r="271" spans="2:16" ht="30" customHeight="1" hidden="1">
      <c r="B271" s="99" t="s">
        <v>104</v>
      </c>
      <c r="C271" s="100" t="s">
        <v>38</v>
      </c>
      <c r="D271" s="100" t="s">
        <v>15</v>
      </c>
      <c r="E271" s="100" t="s">
        <v>246</v>
      </c>
      <c r="F271" s="100" t="s">
        <v>105</v>
      </c>
      <c r="G271" s="99" t="s">
        <v>104</v>
      </c>
      <c r="H271" s="101">
        <v>20</v>
      </c>
      <c r="I271" s="101">
        <v>28</v>
      </c>
      <c r="J271" s="101">
        <v>32</v>
      </c>
      <c r="K271" s="99"/>
      <c r="L271" s="102"/>
      <c r="M271" s="102"/>
      <c r="N271" s="102"/>
      <c r="O271" s="102"/>
      <c r="P271" s="102"/>
    </row>
    <row r="272" spans="2:16" ht="63" customHeight="1" hidden="1">
      <c r="B272" s="78" t="s">
        <v>218</v>
      </c>
      <c r="C272" s="100" t="s">
        <v>38</v>
      </c>
      <c r="D272" s="100" t="s">
        <v>15</v>
      </c>
      <c r="E272" s="100" t="s">
        <v>256</v>
      </c>
      <c r="F272" s="100" t="s">
        <v>13</v>
      </c>
      <c r="G272" s="99" t="s">
        <v>53</v>
      </c>
      <c r="H272" s="101">
        <v>0</v>
      </c>
      <c r="I272" s="101">
        <v>0</v>
      </c>
      <c r="J272" s="101">
        <v>3421.6</v>
      </c>
      <c r="K272" s="99"/>
      <c r="L272" s="102"/>
      <c r="M272" s="102"/>
      <c r="N272" s="102"/>
      <c r="O272" s="102"/>
      <c r="P272" s="102"/>
    </row>
    <row r="273" spans="2:16" ht="30" customHeight="1" hidden="1">
      <c r="B273" s="99" t="s">
        <v>55</v>
      </c>
      <c r="C273" s="100" t="s">
        <v>38</v>
      </c>
      <c r="D273" s="100" t="s">
        <v>15</v>
      </c>
      <c r="E273" s="100" t="s">
        <v>204</v>
      </c>
      <c r="F273" s="100" t="s">
        <v>56</v>
      </c>
      <c r="G273" s="99" t="s">
        <v>55</v>
      </c>
      <c r="H273" s="101">
        <v>0</v>
      </c>
      <c r="I273" s="101">
        <v>0</v>
      </c>
      <c r="J273" s="101">
        <v>3421.6</v>
      </c>
      <c r="K273" s="99"/>
      <c r="L273" s="102"/>
      <c r="M273" s="102"/>
      <c r="N273" s="102"/>
      <c r="O273" s="102"/>
      <c r="P273" s="102"/>
    </row>
    <row r="274" spans="2:16" ht="68.25" customHeight="1" hidden="1">
      <c r="B274" s="99" t="s">
        <v>225</v>
      </c>
      <c r="C274" s="100" t="s">
        <v>38</v>
      </c>
      <c r="D274" s="100" t="s">
        <v>15</v>
      </c>
      <c r="E274" s="100" t="s">
        <v>217</v>
      </c>
      <c r="F274" s="100"/>
      <c r="G274" s="99"/>
      <c r="H274" s="101">
        <f>H275</f>
        <v>4165.3</v>
      </c>
      <c r="I274" s="101">
        <f>I275</f>
        <v>4095.4</v>
      </c>
      <c r="J274" s="101">
        <f>J275</f>
        <v>4111.6</v>
      </c>
      <c r="K274" s="99"/>
      <c r="L274" s="102"/>
      <c r="M274" s="102"/>
      <c r="N274" s="102"/>
      <c r="O274" s="102"/>
      <c r="P274" s="102"/>
    </row>
    <row r="275" spans="2:16" ht="30" customHeight="1" hidden="1">
      <c r="B275" s="99" t="s">
        <v>55</v>
      </c>
      <c r="C275" s="100" t="s">
        <v>38</v>
      </c>
      <c r="D275" s="100" t="s">
        <v>15</v>
      </c>
      <c r="E275" s="100" t="s">
        <v>217</v>
      </c>
      <c r="F275" s="100" t="s">
        <v>56</v>
      </c>
      <c r="G275" s="99"/>
      <c r="H275" s="101">
        <v>4165.3</v>
      </c>
      <c r="I275" s="101">
        <v>4095.4</v>
      </c>
      <c r="J275" s="101">
        <v>4111.6</v>
      </c>
      <c r="K275" s="99"/>
      <c r="L275" s="102"/>
      <c r="M275" s="102"/>
      <c r="N275" s="102"/>
      <c r="O275" s="102"/>
      <c r="P275" s="102"/>
    </row>
    <row r="276" spans="2:16" ht="30" customHeight="1" hidden="1">
      <c r="B276" s="94" t="s">
        <v>184</v>
      </c>
      <c r="C276" s="95" t="s">
        <v>62</v>
      </c>
      <c r="D276" s="95" t="s">
        <v>16</v>
      </c>
      <c r="E276" s="95" t="s">
        <v>13</v>
      </c>
      <c r="F276" s="95" t="s">
        <v>13</v>
      </c>
      <c r="G276" s="94" t="s">
        <v>184</v>
      </c>
      <c r="H276" s="96">
        <f>SUM(H277+H280)</f>
        <v>1938.6</v>
      </c>
      <c r="I276" s="96">
        <f>SUM(I277+I280)</f>
        <v>1938.6</v>
      </c>
      <c r="J276" s="96">
        <f>SUM(J277+J280)</f>
        <v>1938.6</v>
      </c>
      <c r="K276" s="94" t="s">
        <v>184</v>
      </c>
      <c r="L276" s="98"/>
      <c r="M276" s="98"/>
      <c r="N276" s="98"/>
      <c r="O276" s="98"/>
      <c r="P276" s="98"/>
    </row>
    <row r="277" spans="2:16" ht="30" customHeight="1" hidden="1">
      <c r="B277" s="94" t="s">
        <v>185</v>
      </c>
      <c r="C277" s="95" t="s">
        <v>62</v>
      </c>
      <c r="D277" s="95" t="s">
        <v>18</v>
      </c>
      <c r="E277" s="100" t="s">
        <v>13</v>
      </c>
      <c r="F277" s="100" t="s">
        <v>13</v>
      </c>
      <c r="G277" s="99" t="s">
        <v>185</v>
      </c>
      <c r="H277" s="96">
        <f>H278</f>
        <v>1888.6</v>
      </c>
      <c r="I277" s="96">
        <f>I278</f>
        <v>1888.6</v>
      </c>
      <c r="J277" s="96">
        <f>J278</f>
        <v>1888.6</v>
      </c>
      <c r="K277" s="99" t="s">
        <v>185</v>
      </c>
      <c r="L277" s="102"/>
      <c r="M277" s="102"/>
      <c r="N277" s="102"/>
      <c r="O277" s="102"/>
      <c r="P277" s="102"/>
    </row>
    <row r="278" spans="2:16" ht="33" customHeight="1" hidden="1">
      <c r="B278" s="99" t="s">
        <v>53</v>
      </c>
      <c r="C278" s="100" t="s">
        <v>62</v>
      </c>
      <c r="D278" s="100" t="s">
        <v>18</v>
      </c>
      <c r="E278" s="100" t="s">
        <v>219</v>
      </c>
      <c r="F278" s="100" t="s">
        <v>13</v>
      </c>
      <c r="G278" s="99" t="s">
        <v>53</v>
      </c>
      <c r="H278" s="101">
        <v>1888.6</v>
      </c>
      <c r="I278" s="101">
        <v>1888.6</v>
      </c>
      <c r="J278" s="101">
        <v>1888.6</v>
      </c>
      <c r="K278" s="99" t="s">
        <v>53</v>
      </c>
      <c r="L278" s="102"/>
      <c r="M278" s="102"/>
      <c r="N278" s="102"/>
      <c r="O278" s="102"/>
      <c r="P278" s="102"/>
    </row>
    <row r="279" spans="2:16" ht="30" customHeight="1" hidden="1">
      <c r="B279" s="99" t="s">
        <v>221</v>
      </c>
      <c r="C279" s="100" t="s">
        <v>62</v>
      </c>
      <c r="D279" s="100" t="s">
        <v>18</v>
      </c>
      <c r="E279" s="100" t="s">
        <v>219</v>
      </c>
      <c r="F279" s="100" t="s">
        <v>220</v>
      </c>
      <c r="G279" s="99" t="s">
        <v>55</v>
      </c>
      <c r="H279" s="101">
        <v>1888.6</v>
      </c>
      <c r="I279" s="101">
        <v>1888.6</v>
      </c>
      <c r="J279" s="101">
        <v>1888.6</v>
      </c>
      <c r="K279" s="99" t="s">
        <v>55</v>
      </c>
      <c r="L279" s="102"/>
      <c r="M279" s="102"/>
      <c r="N279" s="102"/>
      <c r="O279" s="102"/>
      <c r="P279" s="102"/>
    </row>
    <row r="280" spans="2:16" ht="35.25" customHeight="1" hidden="1">
      <c r="B280" s="94" t="s">
        <v>222</v>
      </c>
      <c r="C280" s="95" t="s">
        <v>62</v>
      </c>
      <c r="D280" s="95" t="s">
        <v>30</v>
      </c>
      <c r="E280" s="95"/>
      <c r="F280" s="95"/>
      <c r="G280" s="94"/>
      <c r="H280" s="96">
        <v>50</v>
      </c>
      <c r="I280" s="96">
        <v>50</v>
      </c>
      <c r="J280" s="96">
        <v>50</v>
      </c>
      <c r="K280" s="99"/>
      <c r="L280" s="102"/>
      <c r="M280" s="102"/>
      <c r="N280" s="102"/>
      <c r="O280" s="102"/>
      <c r="P280" s="102"/>
    </row>
    <row r="281" spans="2:16" ht="65.25" customHeight="1" hidden="1">
      <c r="B281" s="78" t="s">
        <v>207</v>
      </c>
      <c r="C281" s="100" t="s">
        <v>62</v>
      </c>
      <c r="D281" s="100" t="s">
        <v>30</v>
      </c>
      <c r="E281" s="100" t="s">
        <v>205</v>
      </c>
      <c r="F281" s="100"/>
      <c r="G281" s="99"/>
      <c r="H281" s="101">
        <v>50</v>
      </c>
      <c r="I281" s="101">
        <v>50</v>
      </c>
      <c r="J281" s="101">
        <v>50</v>
      </c>
      <c r="K281" s="99"/>
      <c r="L281" s="102"/>
      <c r="M281" s="102"/>
      <c r="N281" s="102"/>
      <c r="O281" s="102"/>
      <c r="P281" s="102"/>
    </row>
    <row r="282" spans="2:16" ht="30" customHeight="1" hidden="1">
      <c r="B282" s="99" t="s">
        <v>21</v>
      </c>
      <c r="C282" s="100" t="s">
        <v>62</v>
      </c>
      <c r="D282" s="100" t="s">
        <v>30</v>
      </c>
      <c r="E282" s="100" t="s">
        <v>205</v>
      </c>
      <c r="F282" s="100" t="s">
        <v>22</v>
      </c>
      <c r="G282" s="99"/>
      <c r="H282" s="101">
        <v>50</v>
      </c>
      <c r="I282" s="101">
        <v>50</v>
      </c>
      <c r="J282" s="101">
        <v>50</v>
      </c>
      <c r="K282" s="99"/>
      <c r="L282" s="102"/>
      <c r="M282" s="102"/>
      <c r="N282" s="102"/>
      <c r="O282" s="102"/>
      <c r="P282" s="102"/>
    </row>
    <row r="283" spans="2:16" ht="35.25" customHeight="1" hidden="1">
      <c r="B283" s="94" t="s">
        <v>187</v>
      </c>
      <c r="C283" s="95" t="s">
        <v>44</v>
      </c>
      <c r="D283" s="95" t="s">
        <v>16</v>
      </c>
      <c r="E283" s="95" t="s">
        <v>13</v>
      </c>
      <c r="F283" s="95" t="s">
        <v>13</v>
      </c>
      <c r="G283" s="94" t="s">
        <v>187</v>
      </c>
      <c r="H283" s="96">
        <f>H285</f>
        <v>339.5</v>
      </c>
      <c r="I283" s="96">
        <v>0</v>
      </c>
      <c r="J283" s="96">
        <v>0</v>
      </c>
      <c r="K283" s="94" t="s">
        <v>187</v>
      </c>
      <c r="L283" s="98"/>
      <c r="M283" s="98"/>
      <c r="N283" s="98"/>
      <c r="O283" s="98"/>
      <c r="P283" s="98"/>
    </row>
    <row r="284" spans="2:16" ht="33.75" customHeight="1" hidden="1">
      <c r="B284" s="94" t="s">
        <v>188</v>
      </c>
      <c r="C284" s="95" t="s">
        <v>44</v>
      </c>
      <c r="D284" s="95" t="s">
        <v>15</v>
      </c>
      <c r="E284" s="100" t="s">
        <v>13</v>
      </c>
      <c r="F284" s="100" t="s">
        <v>13</v>
      </c>
      <c r="G284" s="99" t="s">
        <v>188</v>
      </c>
      <c r="H284" s="96">
        <f>300+39.5</f>
        <v>339.5</v>
      </c>
      <c r="I284" s="96">
        <v>0</v>
      </c>
      <c r="J284" s="96">
        <v>0</v>
      </c>
      <c r="K284" s="99" t="s">
        <v>188</v>
      </c>
      <c r="L284" s="102"/>
      <c r="M284" s="102"/>
      <c r="N284" s="102"/>
      <c r="O284" s="102"/>
      <c r="P284" s="102"/>
    </row>
    <row r="285" spans="2:16" ht="30" customHeight="1" hidden="1">
      <c r="B285" s="99" t="s">
        <v>189</v>
      </c>
      <c r="C285" s="100" t="s">
        <v>44</v>
      </c>
      <c r="D285" s="100" t="s">
        <v>15</v>
      </c>
      <c r="E285" s="100" t="s">
        <v>190</v>
      </c>
      <c r="F285" s="100" t="s">
        <v>13</v>
      </c>
      <c r="G285" s="99" t="s">
        <v>189</v>
      </c>
      <c r="H285" s="101">
        <f>300+39.5</f>
        <v>339.5</v>
      </c>
      <c r="I285" s="101">
        <v>0</v>
      </c>
      <c r="J285" s="101">
        <v>0</v>
      </c>
      <c r="K285" s="99" t="s">
        <v>189</v>
      </c>
      <c r="L285" s="102"/>
      <c r="M285" s="102"/>
      <c r="N285" s="102"/>
      <c r="O285" s="102"/>
      <c r="P285" s="102"/>
    </row>
    <row r="286" spans="2:16" ht="30" customHeight="1" hidden="1">
      <c r="B286" s="99" t="s">
        <v>41</v>
      </c>
      <c r="C286" s="100" t="s">
        <v>44</v>
      </c>
      <c r="D286" s="100" t="s">
        <v>15</v>
      </c>
      <c r="E286" s="100" t="s">
        <v>190</v>
      </c>
      <c r="F286" s="100" t="s">
        <v>42</v>
      </c>
      <c r="G286" s="99" t="s">
        <v>41</v>
      </c>
      <c r="H286" s="101">
        <f>300+39.5</f>
        <v>339.5</v>
      </c>
      <c r="I286" s="101">
        <v>0</v>
      </c>
      <c r="J286" s="101">
        <v>0</v>
      </c>
      <c r="K286" s="99" t="s">
        <v>41</v>
      </c>
      <c r="L286" s="102"/>
      <c r="M286" s="102"/>
      <c r="N286" s="102"/>
      <c r="O286" s="102"/>
      <c r="P286" s="102"/>
    </row>
    <row r="287" spans="2:16" ht="30" customHeight="1" hidden="1">
      <c r="B287" s="94" t="s">
        <v>191</v>
      </c>
      <c r="C287" s="95" t="s">
        <v>192</v>
      </c>
      <c r="D287" s="95" t="s">
        <v>16</v>
      </c>
      <c r="E287" s="95" t="s">
        <v>13</v>
      </c>
      <c r="F287" s="95" t="s">
        <v>13</v>
      </c>
      <c r="G287" s="94" t="s">
        <v>191</v>
      </c>
      <c r="H287" s="101">
        <v>0</v>
      </c>
      <c r="I287" s="101">
        <v>0</v>
      </c>
      <c r="J287" s="101">
        <v>0</v>
      </c>
      <c r="K287" s="94" t="s">
        <v>191</v>
      </c>
      <c r="L287" s="98"/>
      <c r="M287" s="98"/>
      <c r="N287" s="98"/>
      <c r="O287" s="98"/>
      <c r="P287" s="98"/>
    </row>
    <row r="288" spans="2:16" ht="30" customHeight="1" hidden="1">
      <c r="B288" s="99" t="s">
        <v>193</v>
      </c>
      <c r="C288" s="100" t="s">
        <v>192</v>
      </c>
      <c r="D288" s="100" t="s">
        <v>24</v>
      </c>
      <c r="E288" s="100" t="s">
        <v>13</v>
      </c>
      <c r="F288" s="100" t="s">
        <v>13</v>
      </c>
      <c r="G288" s="99" t="s">
        <v>193</v>
      </c>
      <c r="H288" s="101">
        <v>0</v>
      </c>
      <c r="I288" s="101">
        <v>0</v>
      </c>
      <c r="J288" s="101">
        <v>0</v>
      </c>
      <c r="K288" s="99" t="s">
        <v>193</v>
      </c>
      <c r="L288" s="102"/>
      <c r="M288" s="102"/>
      <c r="N288" s="102"/>
      <c r="O288" s="102"/>
      <c r="P288" s="102"/>
    </row>
    <row r="289" spans="2:16" ht="30" customHeight="1" hidden="1">
      <c r="B289" s="106" t="s">
        <v>260</v>
      </c>
      <c r="C289" s="100" t="s">
        <v>192</v>
      </c>
      <c r="D289" s="100" t="s">
        <v>24</v>
      </c>
      <c r="E289" s="100" t="s">
        <v>195</v>
      </c>
      <c r="F289" s="100" t="s">
        <v>13</v>
      </c>
      <c r="G289" s="106" t="s">
        <v>260</v>
      </c>
      <c r="H289" s="101">
        <v>0</v>
      </c>
      <c r="I289" s="101">
        <v>0</v>
      </c>
      <c r="J289" s="101">
        <v>0</v>
      </c>
      <c r="K289" s="106" t="s">
        <v>260</v>
      </c>
      <c r="L289" s="102"/>
      <c r="M289" s="102"/>
      <c r="N289" s="102"/>
      <c r="O289" s="102"/>
      <c r="P289" s="102"/>
    </row>
    <row r="290" spans="2:16" ht="30" customHeight="1" hidden="1">
      <c r="B290" s="99" t="s">
        <v>196</v>
      </c>
      <c r="C290" s="100" t="s">
        <v>192</v>
      </c>
      <c r="D290" s="100" t="s">
        <v>24</v>
      </c>
      <c r="E290" s="100" t="s">
        <v>195</v>
      </c>
      <c r="F290" s="100" t="s">
        <v>197</v>
      </c>
      <c r="G290" s="99" t="s">
        <v>196</v>
      </c>
      <c r="H290" s="101">
        <v>0</v>
      </c>
      <c r="I290" s="101">
        <v>0</v>
      </c>
      <c r="J290" s="101">
        <v>0</v>
      </c>
      <c r="K290" s="99" t="s">
        <v>196</v>
      </c>
      <c r="L290" s="102"/>
      <c r="M290" s="102"/>
      <c r="N290" s="102"/>
      <c r="O290" s="102"/>
      <c r="P290" s="102"/>
    </row>
    <row r="291" spans="2:16" ht="30" customHeight="1" hidden="1">
      <c r="B291" s="86" t="s">
        <v>12</v>
      </c>
      <c r="C291" s="59" t="s">
        <v>13</v>
      </c>
      <c r="D291" s="59" t="s">
        <v>13</v>
      </c>
      <c r="E291" s="59" t="s">
        <v>13</v>
      </c>
      <c r="F291" s="59" t="s">
        <v>13</v>
      </c>
      <c r="G291" s="86" t="s">
        <v>12</v>
      </c>
      <c r="H291" s="87">
        <f>SUM(H11+H71+H84+H88+H146+H170+H234+H264+H276+H283)</f>
        <v>670895.3400000001</v>
      </c>
      <c r="I291" s="87">
        <f>SUM(I11+I71+I84+I88+I146+I170+I234+I264+I276+I283)</f>
        <v>640547.04</v>
      </c>
      <c r="J291" s="87">
        <f>SUM(J11+J71+J84+J88+J146+J170+J234+J264+J276+J283)</f>
        <v>664091.5399999999</v>
      </c>
      <c r="K291" s="86" t="s">
        <v>12</v>
      </c>
      <c r="L291" s="88"/>
      <c r="M291" s="88"/>
      <c r="N291" s="88"/>
      <c r="O291" s="88"/>
      <c r="P291" s="88"/>
    </row>
    <row r="292" ht="30" customHeight="1" hidden="1"/>
    <row r="293" ht="30" customHeight="1" hidden="1"/>
    <row r="294" ht="30" customHeight="1" hidden="1"/>
    <row r="295" ht="30" customHeight="1" hidden="1"/>
    <row r="296" ht="30" customHeight="1" hidden="1"/>
    <row r="297" ht="30" customHeight="1" hidden="1"/>
    <row r="298" ht="30" customHeight="1" hidden="1"/>
    <row r="299" ht="30" customHeight="1" hidden="1"/>
    <row r="300" ht="30" customHeight="1" hidden="1"/>
    <row r="301" ht="30" customHeight="1" hidden="1"/>
    <row r="302" ht="30" customHeight="1" hidden="1"/>
    <row r="303" ht="30" customHeight="1" hidden="1"/>
    <row r="304" ht="30" customHeight="1" hidden="1"/>
    <row r="305" ht="30" customHeight="1" hidden="1"/>
    <row r="306" ht="30" customHeight="1" hidden="1"/>
    <row r="307" ht="30" customHeight="1" hidden="1"/>
    <row r="308" ht="30" customHeight="1" hidden="1"/>
    <row r="309" ht="30" customHeight="1" hidden="1"/>
    <row r="310" ht="30" customHeight="1" hidden="1"/>
    <row r="311" ht="30" customHeight="1" hidden="1"/>
    <row r="312" ht="30" customHeight="1" hidden="1"/>
    <row r="313" ht="30" customHeight="1" hidden="1"/>
    <row r="314" ht="30" customHeight="1" hidden="1"/>
    <row r="315" ht="30" customHeight="1" hidden="1"/>
    <row r="316" ht="30" customHeight="1" hidden="1"/>
    <row r="317" ht="30" customHeight="1" hidden="1"/>
    <row r="318" ht="30" customHeight="1" hidden="1"/>
    <row r="319" ht="30" customHeight="1" hidden="1"/>
    <row r="320" ht="30" customHeight="1" hidden="1"/>
    <row r="321" ht="30" customHeight="1" hidden="1"/>
    <row r="322" ht="30" customHeight="1" hidden="1"/>
    <row r="323" ht="30" customHeight="1" hidden="1"/>
    <row r="324" ht="30" customHeight="1" hidden="1"/>
    <row r="325" ht="30" customHeight="1" hidden="1"/>
    <row r="326" ht="30" customHeight="1" hidden="1"/>
    <row r="327" ht="30" customHeight="1" hidden="1"/>
    <row r="328" ht="30" customHeight="1" hidden="1"/>
    <row r="329" ht="30" customHeight="1" hidden="1"/>
    <row r="330" ht="30" customHeight="1" hidden="1"/>
    <row r="331" ht="30" customHeight="1" hidden="1"/>
    <row r="332" ht="30" customHeight="1" hidden="1"/>
    <row r="333" ht="30" customHeight="1" hidden="1"/>
    <row r="334" ht="30" customHeight="1" hidden="1"/>
    <row r="335" ht="30" customHeight="1" hidden="1"/>
    <row r="336" ht="30" customHeight="1" hidden="1"/>
    <row r="337" ht="30" customHeight="1" hidden="1"/>
    <row r="338" ht="30" customHeight="1" hidden="1"/>
    <row r="339" ht="30" customHeight="1" hidden="1"/>
    <row r="340" ht="30" customHeight="1" hidden="1"/>
    <row r="341" ht="30" customHeight="1" hidden="1"/>
    <row r="342" ht="30" customHeight="1" hidden="1"/>
    <row r="343" ht="30" customHeight="1" hidden="1"/>
    <row r="344" ht="30" customHeight="1" hidden="1"/>
    <row r="345" ht="30" customHeight="1" hidden="1"/>
    <row r="346" ht="30" customHeight="1" hidden="1"/>
    <row r="347" ht="30" customHeight="1" hidden="1"/>
    <row r="348" ht="30" customHeight="1" hidden="1"/>
    <row r="349" ht="30" customHeight="1" hidden="1"/>
    <row r="350" ht="30" customHeight="1" hidden="1"/>
    <row r="351" ht="30" customHeight="1" hidden="1"/>
    <row r="352" ht="30" customHeight="1" hidden="1"/>
    <row r="353" ht="30" customHeight="1" hidden="1"/>
    <row r="354" ht="30" customHeight="1" hidden="1"/>
    <row r="355" ht="30" customHeight="1" hidden="1"/>
    <row r="356" ht="30" customHeight="1" hidden="1"/>
    <row r="357" ht="30" customHeight="1" hidden="1"/>
    <row r="358" ht="30" customHeight="1" hidden="1"/>
    <row r="359" ht="30" customHeight="1" hidden="1"/>
    <row r="360" ht="30" customHeight="1" hidden="1"/>
    <row r="361" ht="30" customHeight="1" hidden="1"/>
    <row r="362" ht="30" customHeight="1" hidden="1"/>
    <row r="363" ht="30" customHeight="1" hidden="1"/>
    <row r="364" ht="30" customHeight="1" hidden="1"/>
    <row r="365" ht="30" customHeight="1" hidden="1"/>
    <row r="366" ht="30" customHeight="1" hidden="1"/>
    <row r="367" ht="30" customHeight="1" hidden="1"/>
    <row r="368" ht="30" customHeight="1" hidden="1"/>
    <row r="369" ht="30" customHeight="1" hidden="1"/>
    <row r="370" ht="30" customHeight="1" hidden="1"/>
    <row r="371" ht="30" customHeight="1" hidden="1"/>
    <row r="372" ht="30" customHeight="1" hidden="1"/>
    <row r="373" ht="30" customHeight="1" hidden="1"/>
    <row r="374" ht="30" customHeight="1" hidden="1"/>
    <row r="375" ht="30" customHeight="1" hidden="1"/>
    <row r="376" ht="30" customHeight="1" hidden="1"/>
    <row r="377" ht="30" customHeight="1" hidden="1"/>
    <row r="378" ht="30" customHeight="1" hidden="1"/>
    <row r="379" ht="30" customHeight="1" hidden="1"/>
    <row r="380" ht="30" customHeight="1" hidden="1"/>
    <row r="381" ht="30" customHeight="1" hidden="1"/>
    <row r="382" ht="30" customHeight="1" hidden="1"/>
    <row r="383" ht="30" customHeight="1" hidden="1"/>
    <row r="384" ht="30" customHeight="1" hidden="1"/>
    <row r="385" ht="30" customHeight="1" hidden="1"/>
    <row r="386" ht="30" customHeight="1" hidden="1"/>
    <row r="387" ht="30" customHeight="1" hidden="1"/>
    <row r="388" ht="30" customHeight="1" hidden="1"/>
    <row r="389" ht="30" customHeight="1" hidden="1"/>
    <row r="390" ht="30" customHeight="1" hidden="1"/>
    <row r="391" ht="30" customHeight="1" hidden="1"/>
    <row r="392" ht="30" customHeight="1" hidden="1"/>
    <row r="393" ht="30" customHeight="1" hidden="1"/>
    <row r="394" ht="30" customHeight="1" hidden="1"/>
    <row r="395" ht="30" customHeight="1" hidden="1"/>
    <row r="396" ht="30" customHeight="1" hidden="1"/>
    <row r="397" ht="30" customHeight="1" hidden="1"/>
    <row r="398" ht="30" customHeight="1" hidden="1"/>
    <row r="399" ht="30" customHeight="1" hidden="1"/>
    <row r="400" ht="30" customHeight="1" hidden="1"/>
    <row r="404" spans="2:9" ht="30" customHeight="1">
      <c r="B404" s="108" t="s">
        <v>261</v>
      </c>
      <c r="C404" s="108"/>
      <c r="D404" s="108"/>
      <c r="E404" s="108"/>
      <c r="F404" s="108"/>
      <c r="G404" s="108"/>
      <c r="H404" s="108"/>
      <c r="I404" s="108"/>
    </row>
    <row r="405" spans="2:9" ht="30" customHeight="1">
      <c r="B405" s="108" t="s">
        <v>262</v>
      </c>
      <c r="C405" s="108"/>
      <c r="D405" s="108"/>
      <c r="E405" s="108"/>
      <c r="F405" s="108"/>
      <c r="G405" s="108"/>
      <c r="H405" s="108"/>
      <c r="I405" s="108" t="s">
        <v>263</v>
      </c>
    </row>
    <row r="406" spans="2:9" ht="30" customHeight="1">
      <c r="B406" s="108"/>
      <c r="C406" s="108"/>
      <c r="D406" s="108"/>
      <c r="E406" s="108"/>
      <c r="F406" s="108"/>
      <c r="G406" s="108"/>
      <c r="H406" s="108"/>
      <c r="I406" s="108"/>
    </row>
  </sheetData>
  <sheetProtection/>
  <mergeCells count="8">
    <mergeCell ref="B5:K5"/>
    <mergeCell ref="B8:B9"/>
    <mergeCell ref="C8:F8"/>
    <mergeCell ref="G8:G9"/>
    <mergeCell ref="H8:H9"/>
    <mergeCell ref="I8:I9"/>
    <mergeCell ref="J8:J9"/>
    <mergeCell ref="K8:K9"/>
  </mergeCells>
  <printOptions/>
  <pageMargins left="0.15748031496062992" right="0.9448818897637796" top="0.1968503937007874" bottom="0.2362204724409449" header="0.15748031496062992" footer="0.15748031496062992"/>
  <pageSetup fitToHeight="0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</dc:creator>
  <cp:keywords/>
  <dc:description/>
  <cp:lastModifiedBy>nvp</cp:lastModifiedBy>
  <cp:lastPrinted>2012-03-12T12:52:01Z</cp:lastPrinted>
  <dcterms:created xsi:type="dcterms:W3CDTF">2006-02-07T16:01:49Z</dcterms:created>
  <dcterms:modified xsi:type="dcterms:W3CDTF">2012-07-19T05:22:36Z</dcterms:modified>
  <cp:category/>
  <cp:version/>
  <cp:contentType/>
  <cp:contentStatus/>
</cp:coreProperties>
</file>