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Бюджет!$A$14</definedName>
    <definedName name="FIO" localSheetId="0">Бюджет!$H$14</definedName>
    <definedName name="SIGN" localSheetId="0">Бюджет!$A$14:$J$15</definedName>
  </definedNames>
  <calcPr calcId="124519" refMode="R1C1"/>
</workbook>
</file>

<file path=xl/calcChain.xml><?xml version="1.0" encoding="utf-8"?>
<calcChain xmlns="http://schemas.openxmlformats.org/spreadsheetml/2006/main">
  <c r="F53" i="3"/>
  <c r="G48"/>
  <c r="G46"/>
  <c r="G42"/>
  <c r="G36"/>
  <c r="G33"/>
  <c r="G27"/>
  <c r="G25"/>
  <c r="G22"/>
  <c r="G18"/>
  <c r="G7"/>
  <c r="G53" s="1"/>
  <c r="E52"/>
  <c r="E15"/>
  <c r="E7" s="1"/>
  <c r="F7" s="1"/>
  <c r="E20"/>
  <c r="E34"/>
  <c r="E28"/>
  <c r="E31"/>
  <c r="E29"/>
  <c r="E13"/>
  <c r="E24"/>
  <c r="F8"/>
  <c r="F10"/>
  <c r="F11"/>
  <c r="F12"/>
  <c r="F13"/>
  <c r="F14"/>
  <c r="F17"/>
  <c r="F19"/>
  <c r="F20"/>
  <c r="F21"/>
  <c r="F23"/>
  <c r="F24"/>
  <c r="F26"/>
  <c r="F28"/>
  <c r="F29"/>
  <c r="F30"/>
  <c r="F31"/>
  <c r="F32"/>
  <c r="F34"/>
  <c r="F35"/>
  <c r="F37"/>
  <c r="F38"/>
  <c r="F39"/>
  <c r="F40"/>
  <c r="F41"/>
  <c r="F43"/>
  <c r="F44"/>
  <c r="F45"/>
  <c r="F47"/>
  <c r="F49"/>
  <c r="F50"/>
  <c r="F52"/>
  <c r="E51"/>
  <c r="F51" s="1"/>
  <c r="E48"/>
  <c r="F48" s="1"/>
  <c r="E46"/>
  <c r="F46" s="1"/>
  <c r="E42"/>
  <c r="F42" s="1"/>
  <c r="E36"/>
  <c r="F36" s="1"/>
  <c r="E33"/>
  <c r="F33" s="1"/>
  <c r="E27"/>
  <c r="F27" s="1"/>
  <c r="E25"/>
  <c r="F25" s="1"/>
  <c r="E22"/>
  <c r="F22" s="1"/>
  <c r="E18"/>
  <c r="F18" s="1"/>
  <c r="E16"/>
  <c r="F16" s="1"/>
  <c r="E9"/>
  <c r="F15" l="1"/>
  <c r="F9"/>
  <c r="E53"/>
</calcChain>
</file>

<file path=xl/sharedStrings.xml><?xml version="1.0" encoding="utf-8"?>
<sst xmlns="http://schemas.openxmlformats.org/spreadsheetml/2006/main" count="150" uniqueCount="116">
  <si>
    <t/>
  </si>
  <si>
    <t>Раздел</t>
  </si>
  <si>
    <t>Наименование КФСР</t>
  </si>
  <si>
    <t>Ассигнования 2012  год</t>
  </si>
  <si>
    <t>01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</si>
  <si>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</si>
  <si>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</si>
  <si>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</si>
  <si>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</si>
  <si>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</si>
  <si>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</si>
  <si>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</si>
  <si>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</si>
  <si>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</si>
  <si>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</si>
  <si>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</si>
  <si>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</si>
  <si>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</si>
  <si>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</si>
  <si>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</si>
  <si>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</si>
  <si>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</si>
  <si>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</si>
  <si>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</si>
  <si>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</si>
  <si>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</si>
  <si>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</si>
  <si>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</si>
  <si>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</si>
  <si>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</si>
  <si>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</si>
  <si>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</si>
  <si>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</si>
  <si>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</si>
  <si>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</si>
  <si>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</si>
  <si>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</si>
  <si>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</si>
  <si>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</si>
  <si>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</si>
  <si>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</si>
  <si>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</si>
  <si>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</si>
  <si>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</si>
  <si>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</si>
  <si>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</si>
  <si>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</si>
  <si>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Периодическая печать и издательства</t>
  </si>
  <si>
    <t>Другие вопросы в области средств массовой информации</t>
  </si>
  <si>
    <t>Обслуживание внутреннего государственного и муниципального долга</t>
  </si>
  <si>
    <t>Поправки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</si>
  <si>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</si>
  <si>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</si>
  <si>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</si>
  <si>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</si>
  <si>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</si>
  <si>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</si>
  <si>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</si>
  <si>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</si>
  <si>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</si>
  <si>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</si>
  <si>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</si>
  <si>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</si>
  <si>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</t>
  </si>
  <si>
    <t>Уточненный план</t>
  </si>
  <si>
    <t>Исполнено на                  01.08.2102 г.</t>
  </si>
  <si>
    <t>Ожидаемое исполнение за год</t>
  </si>
  <si>
    <t>КФСР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</si>
  <si>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</si>
  <si>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</si>
  <si>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</si>
  <si>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</si>
  <si>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</si>
  <si>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</si>
  <si>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</si>
  <si>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</si>
  <si>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</si>
  <si>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</si>
  <si>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0309</t>
  </si>
  <si>
    <t>0400</t>
  </si>
  <si>
    <t>0405</t>
  </si>
  <si>
    <t>0409</t>
  </si>
  <si>
    <t>0412</t>
  </si>
  <si>
    <t>0500</t>
  </si>
  <si>
    <t>0502</t>
  </si>
  <si>
    <t>0505</t>
  </si>
  <si>
    <t>0600</t>
  </si>
  <si>
    <t>0603</t>
  </si>
  <si>
    <t>0700</t>
  </si>
  <si>
    <t>0701</t>
  </si>
  <si>
    <t>0702</t>
  </si>
  <si>
    <t>0705</t>
  </si>
  <si>
    <t>0707</t>
  </si>
  <si>
    <t>0709</t>
  </si>
  <si>
    <t>0804</t>
  </si>
  <si>
    <t>0900</t>
  </si>
  <si>
    <t>0901</t>
  </si>
  <si>
    <t>0902</t>
  </si>
  <si>
    <t>0903</t>
  </si>
  <si>
    <t>0904</t>
  </si>
  <si>
    <t>0909</t>
  </si>
  <si>
    <t>1000</t>
  </si>
  <si>
    <t>1001</t>
  </si>
  <si>
    <t>1003</t>
  </si>
  <si>
    <t>1004</t>
  </si>
  <si>
    <t>1100</t>
  </si>
  <si>
    <t>1101</t>
  </si>
  <si>
    <t>1200</t>
  </si>
  <si>
    <t>1202</t>
  </si>
  <si>
    <t>1204</t>
  </si>
  <si>
    <t>1300</t>
  </si>
  <si>
    <t>1301</t>
  </si>
  <si>
    <t>0800</t>
  </si>
  <si>
    <t>0801</t>
  </si>
  <si>
    <t xml:space="preserve"> Ожидаемое исполнение по расходам Городищенского муниципального района                                                       за 2012 год</t>
  </si>
  <si>
    <t>тыс. руб.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</si>
</sst>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6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"/>
      <family val="2"/>
      <charset val="204"/>
    </font>
    <font>
      <b/>
      <sz val="15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1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wrapText="1"/>
    </xf>
    <xf numFmtId="164" fontId="9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165" fontId="11" fillId="0" borderId="0" xfId="0" applyNumberFormat="1" applyFont="1" applyAlignment="1">
      <alignment vertical="center" wrapText="1"/>
    </xf>
    <xf numFmtId="0" fontId="12" fillId="0" borderId="0" xfId="0" applyFont="1"/>
    <xf numFmtId="165" fontId="13" fillId="0" borderId="0" xfId="0" applyNumberFormat="1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49" fontId="15" fillId="0" borderId="2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/>
    <xf numFmtId="49" fontId="7" fillId="0" borderId="0" xfId="0" applyNumberFormat="1" applyFont="1" applyAlignment="1">
      <alignment horizontal="right" vertical="center"/>
    </xf>
    <xf numFmtId="165" fontId="1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55"/>
  <sheetViews>
    <sheetView showGridLines="0" tabSelected="1" topLeftCell="B31" workbookViewId="0">
      <selection activeCell="G53" sqref="G53"/>
    </sheetView>
  </sheetViews>
  <sheetFormatPr defaultRowHeight="12.75" customHeight="1" outlineLevelRow="1"/>
  <cols>
    <col min="1" max="1" width="6.5703125" hidden="1" customWidth="1"/>
    <col min="2" max="2" width="9" customWidth="1"/>
    <col min="3" max="3" width="36.28515625" customWidth="1"/>
    <col min="4" max="4" width="15.42578125" hidden="1" customWidth="1"/>
    <col min="5" max="5" width="12.42578125" hidden="1" customWidth="1"/>
    <col min="6" max="6" width="21.85546875" customWidth="1"/>
    <col min="7" max="7" width="23.140625" customWidth="1"/>
    <col min="8" max="8" width="24.28515625" customWidth="1"/>
    <col min="9" max="9" width="13.140625" bestFit="1" customWidth="1"/>
  </cols>
  <sheetData>
    <row r="1" spans="1:16" ht="12" customHeight="1">
      <c r="B1" s="2"/>
      <c r="C1" s="2"/>
      <c r="D1" s="4"/>
      <c r="E1" s="35"/>
      <c r="F1" s="35"/>
      <c r="G1" s="35"/>
      <c r="H1" s="35"/>
      <c r="I1" s="5"/>
      <c r="J1" s="3"/>
      <c r="K1" s="4"/>
      <c r="L1" s="4"/>
      <c r="M1" s="5"/>
      <c r="N1" s="5"/>
      <c r="O1" s="3"/>
    </row>
    <row r="2" spans="1:16" ht="30.75" hidden="1" customHeight="1">
      <c r="B2" s="6"/>
      <c r="C2" s="6"/>
      <c r="D2" s="33"/>
      <c r="E2" s="33"/>
      <c r="F2" s="33"/>
      <c r="G2" s="33"/>
      <c r="H2" s="33"/>
      <c r="I2" s="9"/>
      <c r="J2" s="7"/>
      <c r="K2" s="8"/>
      <c r="L2" s="8"/>
      <c r="M2" s="9"/>
      <c r="N2" s="9"/>
      <c r="O2" s="7"/>
    </row>
    <row r="3" spans="1:16" ht="30.75" hidden="1" customHeight="1">
      <c r="B3" s="6"/>
      <c r="C3" s="6"/>
      <c r="D3" s="8"/>
      <c r="E3" s="33"/>
      <c r="F3" s="33"/>
      <c r="G3" s="33"/>
      <c r="H3" s="33"/>
      <c r="I3" s="9"/>
      <c r="J3" s="7"/>
      <c r="K3" s="8"/>
      <c r="L3" s="8"/>
      <c r="M3" s="9"/>
      <c r="N3" s="9"/>
      <c r="O3" s="7"/>
    </row>
    <row r="4" spans="1:16" s="25" customFormat="1" ht="36" customHeight="1">
      <c r="A4" s="34" t="s">
        <v>114</v>
      </c>
      <c r="B4" s="34"/>
      <c r="C4" s="34"/>
      <c r="D4" s="34"/>
      <c r="E4" s="34"/>
      <c r="F4" s="34"/>
      <c r="G4" s="34"/>
      <c r="H4" s="34"/>
      <c r="I4" s="24"/>
      <c r="J4" s="24"/>
      <c r="K4" s="24"/>
      <c r="L4" s="24"/>
      <c r="M4" s="24"/>
      <c r="N4" s="24"/>
      <c r="O4" s="24"/>
      <c r="P4" s="24"/>
    </row>
    <row r="5" spans="1:16" s="29" customFormat="1" ht="15.75" customHeight="1">
      <c r="A5" s="26"/>
      <c r="B5" s="26"/>
      <c r="C5" s="26"/>
      <c r="D5" s="26"/>
      <c r="E5" s="26"/>
      <c r="F5" s="26"/>
      <c r="G5" s="26"/>
      <c r="H5" s="27" t="s">
        <v>115</v>
      </c>
      <c r="I5" s="28"/>
      <c r="J5" s="28"/>
      <c r="K5" s="28"/>
      <c r="L5" s="28"/>
      <c r="M5" s="28"/>
      <c r="N5" s="28"/>
      <c r="O5" s="28"/>
      <c r="P5" s="28"/>
    </row>
    <row r="6" spans="1:16" s="32" customFormat="1" ht="31.5" customHeight="1">
      <c r="A6" s="30" t="s">
        <v>1</v>
      </c>
      <c r="B6" s="31" t="s">
        <v>67</v>
      </c>
      <c r="C6" s="31" t="s">
        <v>2</v>
      </c>
      <c r="D6" s="31" t="s">
        <v>3</v>
      </c>
      <c r="E6" s="31" t="s">
        <v>50</v>
      </c>
      <c r="F6" s="31" t="s">
        <v>64</v>
      </c>
      <c r="G6" s="31" t="s">
        <v>65</v>
      </c>
      <c r="H6" s="31" t="s">
        <v>66</v>
      </c>
    </row>
    <row r="7" spans="1:16" ht="25.5">
      <c r="A7" s="14" t="s">
        <v>4</v>
      </c>
      <c r="B7" s="14" t="s">
        <v>68</v>
      </c>
      <c r="C7" s="21" t="s">
        <v>51</v>
      </c>
      <c r="D7" s="11">
        <v>84286</v>
      </c>
      <c r="E7" s="11">
        <f>E8+E9+E10+E11+E12+E13+E14+E15</f>
        <v>1412.6</v>
      </c>
      <c r="F7" s="15">
        <f>D7+E7</f>
        <v>85698.6</v>
      </c>
      <c r="G7" s="15">
        <f>G8+G9+G10+G11+G12+G13+G14+G15</f>
        <v>45914.8</v>
      </c>
      <c r="H7" s="15">
        <v>85698.6</v>
      </c>
    </row>
    <row r="8" spans="1:16" ht="37.5" customHeight="1" outlineLevel="1">
      <c r="A8" s="12" t="s">
        <v>4</v>
      </c>
      <c r="B8" s="12" t="s">
        <v>69</v>
      </c>
      <c r="C8" s="22" t="s">
        <v>5</v>
      </c>
      <c r="D8" s="13">
        <v>1091</v>
      </c>
      <c r="E8" s="13"/>
      <c r="F8" s="13">
        <f t="shared" ref="F8:F52" si="0">D8+E8</f>
        <v>1091</v>
      </c>
      <c r="G8" s="13">
        <v>518.5</v>
      </c>
      <c r="H8" s="13">
        <v>1091</v>
      </c>
    </row>
    <row r="9" spans="1:16" ht="51.75" customHeight="1" outlineLevel="1">
      <c r="A9" s="12" t="s">
        <v>4</v>
      </c>
      <c r="B9" s="12" t="s">
        <v>70</v>
      </c>
      <c r="C9" s="22" t="s">
        <v>7</v>
      </c>
      <c r="D9" s="13">
        <v>4271.2</v>
      </c>
      <c r="E9" s="13">
        <f>344.2+22.2</f>
        <v>366.4</v>
      </c>
      <c r="F9" s="13">
        <f t="shared" si="0"/>
        <v>4637.5999999999995</v>
      </c>
      <c r="G9" s="13">
        <v>2767.8</v>
      </c>
      <c r="H9" s="13">
        <v>4637.5999999999995</v>
      </c>
    </row>
    <row r="10" spans="1:16" ht="63.75" customHeight="1" outlineLevel="1">
      <c r="A10" s="12" t="s">
        <v>4</v>
      </c>
      <c r="B10" s="12" t="s">
        <v>71</v>
      </c>
      <c r="C10" s="22" t="s">
        <v>9</v>
      </c>
      <c r="D10" s="13">
        <v>28376.1</v>
      </c>
      <c r="E10" s="13"/>
      <c r="F10" s="13">
        <f t="shared" si="0"/>
        <v>28376.1</v>
      </c>
      <c r="G10" s="13">
        <v>16220.8</v>
      </c>
      <c r="H10" s="13">
        <v>28376.1</v>
      </c>
    </row>
    <row r="11" spans="1:16" outlineLevel="1">
      <c r="A11" s="12" t="s">
        <v>4</v>
      </c>
      <c r="B11" s="12" t="s">
        <v>72</v>
      </c>
      <c r="C11" s="22" t="s">
        <v>11</v>
      </c>
      <c r="D11" s="13">
        <v>85</v>
      </c>
      <c r="E11" s="13"/>
      <c r="F11" s="13">
        <f t="shared" si="0"/>
        <v>85</v>
      </c>
      <c r="G11" s="13">
        <v>0</v>
      </c>
      <c r="H11" s="13">
        <v>85</v>
      </c>
    </row>
    <row r="12" spans="1:16" ht="52.5" customHeight="1" outlineLevel="1">
      <c r="A12" s="12" t="s">
        <v>4</v>
      </c>
      <c r="B12" s="12" t="s">
        <v>73</v>
      </c>
      <c r="C12" s="22" t="s">
        <v>13</v>
      </c>
      <c r="D12" s="13">
        <v>11080.3</v>
      </c>
      <c r="E12" s="13">
        <v>300</v>
      </c>
      <c r="F12" s="13">
        <f t="shared" si="0"/>
        <v>11380.3</v>
      </c>
      <c r="G12" s="13">
        <v>5410.5</v>
      </c>
      <c r="H12" s="13">
        <v>11380.3</v>
      </c>
    </row>
    <row r="13" spans="1:16" ht="25.5" outlineLevel="1">
      <c r="A13" s="12" t="s">
        <v>4</v>
      </c>
      <c r="B13" s="12" t="s">
        <v>74</v>
      </c>
      <c r="C13" s="22" t="s">
        <v>15</v>
      </c>
      <c r="D13" s="13">
        <v>515</v>
      </c>
      <c r="E13" s="13">
        <f>-165</f>
        <v>-165</v>
      </c>
      <c r="F13" s="13">
        <f t="shared" si="0"/>
        <v>350</v>
      </c>
      <c r="G13" s="13">
        <v>350</v>
      </c>
      <c r="H13" s="13">
        <v>350</v>
      </c>
    </row>
    <row r="14" spans="1:16" outlineLevel="1">
      <c r="A14" s="12" t="s">
        <v>4</v>
      </c>
      <c r="B14" s="12" t="s">
        <v>75</v>
      </c>
      <c r="C14" s="22" t="s">
        <v>17</v>
      </c>
      <c r="D14" s="13">
        <v>345</v>
      </c>
      <c r="E14" s="13"/>
      <c r="F14" s="13">
        <f t="shared" si="0"/>
        <v>345</v>
      </c>
      <c r="G14" s="13">
        <v>0</v>
      </c>
      <c r="H14" s="13">
        <v>345</v>
      </c>
    </row>
    <row r="15" spans="1:16" ht="22.5" customHeight="1" outlineLevel="1">
      <c r="A15" s="12" t="s">
        <v>4</v>
      </c>
      <c r="B15" s="12" t="s">
        <v>76</v>
      </c>
      <c r="C15" s="22" t="s">
        <v>19</v>
      </c>
      <c r="D15" s="13">
        <v>38522.400000000001</v>
      </c>
      <c r="E15" s="13">
        <f>150+112.6+-79.2+737.8+-79.2+79.2+99+-99+-10</f>
        <v>911.2</v>
      </c>
      <c r="F15" s="13">
        <f t="shared" si="0"/>
        <v>39433.599999999999</v>
      </c>
      <c r="G15" s="13">
        <v>20647.2</v>
      </c>
      <c r="H15" s="13">
        <v>39433.599999999999</v>
      </c>
    </row>
    <row r="16" spans="1:16" ht="42.75" customHeight="1">
      <c r="A16" s="14" t="s">
        <v>6</v>
      </c>
      <c r="B16" s="14" t="s">
        <v>77</v>
      </c>
      <c r="C16" s="10" t="s">
        <v>52</v>
      </c>
      <c r="D16" s="11">
        <v>75</v>
      </c>
      <c r="E16" s="11">
        <f>E17</f>
        <v>0</v>
      </c>
      <c r="F16" s="15">
        <f t="shared" si="0"/>
        <v>75</v>
      </c>
      <c r="G16" s="11">
        <v>75</v>
      </c>
      <c r="H16" s="11">
        <v>75</v>
      </c>
    </row>
    <row r="17" spans="1:8" ht="51.75" customHeight="1" outlineLevel="1">
      <c r="A17" s="12" t="s">
        <v>6</v>
      </c>
      <c r="B17" s="12" t="s">
        <v>78</v>
      </c>
      <c r="C17" s="22" t="s">
        <v>21</v>
      </c>
      <c r="D17" s="13">
        <v>75</v>
      </c>
      <c r="E17" s="13"/>
      <c r="F17" s="13">
        <f t="shared" si="0"/>
        <v>75</v>
      </c>
      <c r="G17" s="13">
        <v>75</v>
      </c>
      <c r="H17" s="13">
        <v>75</v>
      </c>
    </row>
    <row r="18" spans="1:8" ht="20.25" customHeight="1">
      <c r="A18" s="14" t="s">
        <v>8</v>
      </c>
      <c r="B18" s="14" t="s">
        <v>79</v>
      </c>
      <c r="C18" s="21" t="s">
        <v>53</v>
      </c>
      <c r="D18" s="11">
        <v>6276.1</v>
      </c>
      <c r="E18" s="11">
        <f>E19+E20+E21</f>
        <v>-16.3</v>
      </c>
      <c r="F18" s="15">
        <f t="shared" si="0"/>
        <v>6259.8</v>
      </c>
      <c r="G18" s="11">
        <f>G19+G20</f>
        <v>1057.2</v>
      </c>
      <c r="H18" s="11">
        <v>6259.8</v>
      </c>
    </row>
    <row r="19" spans="1:8" ht="20.25" customHeight="1" outlineLevel="1">
      <c r="A19" s="12" t="s">
        <v>8</v>
      </c>
      <c r="B19" s="12" t="s">
        <v>80</v>
      </c>
      <c r="C19" s="22" t="s">
        <v>22</v>
      </c>
      <c r="D19" s="13">
        <v>1010</v>
      </c>
      <c r="E19" s="13"/>
      <c r="F19" s="13">
        <f t="shared" si="0"/>
        <v>1010</v>
      </c>
      <c r="G19" s="13">
        <v>1010</v>
      </c>
      <c r="H19" s="13">
        <v>1010</v>
      </c>
    </row>
    <row r="20" spans="1:8" ht="19.5" customHeight="1" outlineLevel="1">
      <c r="A20" s="12" t="s">
        <v>8</v>
      </c>
      <c r="B20" s="12" t="s">
        <v>81</v>
      </c>
      <c r="C20" s="22" t="s">
        <v>23</v>
      </c>
      <c r="D20" s="13">
        <v>4670.2</v>
      </c>
      <c r="E20" s="13">
        <f>-16.3</f>
        <v>-16.3</v>
      </c>
      <c r="F20" s="13">
        <f t="shared" si="0"/>
        <v>4653.8999999999996</v>
      </c>
      <c r="G20" s="13">
        <v>47.2</v>
      </c>
      <c r="H20" s="13">
        <v>4653.8999999999996</v>
      </c>
    </row>
    <row r="21" spans="1:8" ht="25.5" outlineLevel="1">
      <c r="A21" s="12" t="s">
        <v>8</v>
      </c>
      <c r="B21" s="12" t="s">
        <v>82</v>
      </c>
      <c r="C21" s="22" t="s">
        <v>25</v>
      </c>
      <c r="D21" s="13">
        <v>595.9</v>
      </c>
      <c r="E21" s="13"/>
      <c r="F21" s="13">
        <f t="shared" si="0"/>
        <v>595.9</v>
      </c>
      <c r="G21" s="13">
        <v>0</v>
      </c>
      <c r="H21" s="13">
        <v>595.9</v>
      </c>
    </row>
    <row r="22" spans="1:8" ht="27" customHeight="1">
      <c r="A22" s="14" t="s">
        <v>10</v>
      </c>
      <c r="B22" s="14" t="s">
        <v>83</v>
      </c>
      <c r="C22" s="21" t="s">
        <v>54</v>
      </c>
      <c r="D22" s="11">
        <v>60009.4</v>
      </c>
      <c r="E22" s="11">
        <f>E23+E24</f>
        <v>5603.2</v>
      </c>
      <c r="F22" s="15">
        <f t="shared" si="0"/>
        <v>65612.600000000006</v>
      </c>
      <c r="G22" s="15">
        <f>G23+G24</f>
        <v>30041.3</v>
      </c>
      <c r="H22" s="15">
        <v>65612.600000000006</v>
      </c>
    </row>
    <row r="23" spans="1:8" outlineLevel="1">
      <c r="A23" s="12" t="s">
        <v>10</v>
      </c>
      <c r="B23" s="12" t="s">
        <v>84</v>
      </c>
      <c r="C23" s="22" t="s">
        <v>26</v>
      </c>
      <c r="D23" s="13">
        <v>54675.5</v>
      </c>
      <c r="E23" s="13">
        <v>5400</v>
      </c>
      <c r="F23" s="13">
        <f t="shared" si="0"/>
        <v>60075.5</v>
      </c>
      <c r="G23" s="13">
        <v>27232.2</v>
      </c>
      <c r="H23" s="13">
        <v>60075.5</v>
      </c>
    </row>
    <row r="24" spans="1:8" ht="28.5" customHeight="1" outlineLevel="1">
      <c r="A24" s="12" t="s">
        <v>10</v>
      </c>
      <c r="B24" s="12" t="s">
        <v>85</v>
      </c>
      <c r="C24" s="22" t="s">
        <v>27</v>
      </c>
      <c r="D24" s="13">
        <v>5333.9</v>
      </c>
      <c r="E24" s="13">
        <f>203.2</f>
        <v>203.2</v>
      </c>
      <c r="F24" s="13">
        <f t="shared" si="0"/>
        <v>5537.0999999999995</v>
      </c>
      <c r="G24" s="13">
        <v>2809.1</v>
      </c>
      <c r="H24" s="13">
        <v>5537.0999999999995</v>
      </c>
    </row>
    <row r="25" spans="1:8" ht="19.5" customHeight="1">
      <c r="A25" s="14" t="s">
        <v>12</v>
      </c>
      <c r="B25" s="14" t="s">
        <v>86</v>
      </c>
      <c r="C25" s="21" t="s">
        <v>55</v>
      </c>
      <c r="D25" s="11">
        <v>498.1</v>
      </c>
      <c r="E25" s="11">
        <f>E26</f>
        <v>-200</v>
      </c>
      <c r="F25" s="15">
        <f t="shared" si="0"/>
        <v>298.10000000000002</v>
      </c>
      <c r="G25" s="15">
        <f>G26</f>
        <v>298.10000000000002</v>
      </c>
      <c r="H25" s="15">
        <v>298.10000000000002</v>
      </c>
    </row>
    <row r="26" spans="1:8" ht="27" customHeight="1" outlineLevel="1">
      <c r="A26" s="12" t="s">
        <v>12</v>
      </c>
      <c r="B26" s="12" t="s">
        <v>87</v>
      </c>
      <c r="C26" s="22" t="s">
        <v>28</v>
      </c>
      <c r="D26" s="13">
        <v>498.1</v>
      </c>
      <c r="E26" s="13">
        <v>-200</v>
      </c>
      <c r="F26" s="13">
        <f t="shared" si="0"/>
        <v>298.10000000000002</v>
      </c>
      <c r="G26" s="13">
        <v>298.10000000000002</v>
      </c>
      <c r="H26" s="13">
        <v>298.10000000000002</v>
      </c>
    </row>
    <row r="27" spans="1:8">
      <c r="A27" s="14" t="s">
        <v>14</v>
      </c>
      <c r="B27" s="14" t="s">
        <v>88</v>
      </c>
      <c r="C27" s="21" t="s">
        <v>56</v>
      </c>
      <c r="D27" s="11">
        <v>456745.5</v>
      </c>
      <c r="E27" s="11">
        <f>E28+E29+E30+E31+E32</f>
        <v>2751.5</v>
      </c>
      <c r="F27" s="15">
        <f t="shared" si="0"/>
        <v>459497</v>
      </c>
      <c r="G27" s="15">
        <f>G28+G29+G30+G31+G32</f>
        <v>253568.3</v>
      </c>
      <c r="H27" s="15">
        <v>459497</v>
      </c>
    </row>
    <row r="28" spans="1:8" outlineLevel="1">
      <c r="A28" s="12" t="s">
        <v>14</v>
      </c>
      <c r="B28" s="12" t="s">
        <v>89</v>
      </c>
      <c r="C28" s="22" t="s">
        <v>29</v>
      </c>
      <c r="D28" s="13">
        <v>97353.3</v>
      </c>
      <c r="E28" s="13">
        <f>875+-1450+-300+1050+-700+400+200</f>
        <v>75</v>
      </c>
      <c r="F28" s="13">
        <f t="shared" si="0"/>
        <v>97428.3</v>
      </c>
      <c r="G28" s="13">
        <v>47079.199999999997</v>
      </c>
      <c r="H28" s="13">
        <v>97428.3</v>
      </c>
    </row>
    <row r="29" spans="1:8" outlineLevel="1">
      <c r="A29" s="12" t="s">
        <v>14</v>
      </c>
      <c r="B29" s="12" t="s">
        <v>90</v>
      </c>
      <c r="C29" s="22" t="s">
        <v>30</v>
      </c>
      <c r="D29" s="13">
        <v>333058.3</v>
      </c>
      <c r="E29" s="13">
        <f>255+500+175+300+100</f>
        <v>1330</v>
      </c>
      <c r="F29" s="13">
        <f t="shared" si="0"/>
        <v>334388.3</v>
      </c>
      <c r="G29" s="13">
        <v>190401.1</v>
      </c>
      <c r="H29" s="13">
        <v>334388.3</v>
      </c>
    </row>
    <row r="30" spans="1:8" ht="32.25" customHeight="1" outlineLevel="1">
      <c r="A30" s="12" t="s">
        <v>14</v>
      </c>
      <c r="B30" s="12" t="s">
        <v>91</v>
      </c>
      <c r="C30" s="22" t="s">
        <v>31</v>
      </c>
      <c r="D30" s="13">
        <v>100</v>
      </c>
      <c r="E30" s="13"/>
      <c r="F30" s="13">
        <f t="shared" si="0"/>
        <v>100</v>
      </c>
      <c r="G30" s="13">
        <v>12.5</v>
      </c>
      <c r="H30" s="13">
        <v>100</v>
      </c>
    </row>
    <row r="31" spans="1:8" ht="19.5" customHeight="1" outlineLevel="1">
      <c r="A31" s="12" t="s">
        <v>14</v>
      </c>
      <c r="B31" s="12" t="s">
        <v>92</v>
      </c>
      <c r="C31" s="22" t="s">
        <v>32</v>
      </c>
      <c r="D31" s="13">
        <v>11298.9</v>
      </c>
      <c r="E31" s="13">
        <f>1446.5</f>
        <v>1446.5</v>
      </c>
      <c r="F31" s="13">
        <f t="shared" si="0"/>
        <v>12745.4</v>
      </c>
      <c r="G31" s="13">
        <v>9272.2999999999993</v>
      </c>
      <c r="H31" s="13">
        <v>12745.4</v>
      </c>
    </row>
    <row r="32" spans="1:8" ht="18.75" customHeight="1" outlineLevel="1">
      <c r="A32" s="12" t="s">
        <v>14</v>
      </c>
      <c r="B32" s="12" t="s">
        <v>93</v>
      </c>
      <c r="C32" s="22" t="s">
        <v>33</v>
      </c>
      <c r="D32" s="13">
        <v>14935</v>
      </c>
      <c r="E32" s="13">
        <v>-100</v>
      </c>
      <c r="F32" s="13">
        <f t="shared" si="0"/>
        <v>14835</v>
      </c>
      <c r="G32" s="13">
        <v>6803.2</v>
      </c>
      <c r="H32" s="13">
        <v>14835</v>
      </c>
    </row>
    <row r="33" spans="1:8" ht="21.75" customHeight="1">
      <c r="A33" s="14" t="s">
        <v>34</v>
      </c>
      <c r="B33" s="14" t="s">
        <v>112</v>
      </c>
      <c r="C33" s="21" t="s">
        <v>57</v>
      </c>
      <c r="D33" s="11">
        <v>20671.900000000001</v>
      </c>
      <c r="E33" s="11">
        <f>E34+E35</f>
        <v>239.7</v>
      </c>
      <c r="F33" s="15">
        <f t="shared" si="0"/>
        <v>20911.600000000002</v>
      </c>
      <c r="G33" s="15">
        <f>G34+G35</f>
        <v>11389.1</v>
      </c>
      <c r="H33" s="15">
        <v>20911.600000000002</v>
      </c>
    </row>
    <row r="34" spans="1:8" outlineLevel="1">
      <c r="A34" s="12" t="s">
        <v>34</v>
      </c>
      <c r="B34" s="12" t="s">
        <v>113</v>
      </c>
      <c r="C34" s="22" t="s">
        <v>35</v>
      </c>
      <c r="D34" s="13">
        <v>18471.7</v>
      </c>
      <c r="E34" s="13">
        <f>-80.3+280+40</f>
        <v>239.7</v>
      </c>
      <c r="F34" s="13">
        <f t="shared" si="0"/>
        <v>18711.400000000001</v>
      </c>
      <c r="G34" s="13">
        <v>10203.200000000001</v>
      </c>
      <c r="H34" s="13">
        <v>18711.400000000001</v>
      </c>
    </row>
    <row r="35" spans="1:8" ht="25.5" outlineLevel="1">
      <c r="A35" s="12" t="s">
        <v>34</v>
      </c>
      <c r="B35" s="12" t="s">
        <v>94</v>
      </c>
      <c r="C35" s="22" t="s">
        <v>36</v>
      </c>
      <c r="D35" s="13">
        <v>2200.1999999999998</v>
      </c>
      <c r="E35" s="13"/>
      <c r="F35" s="13">
        <f t="shared" si="0"/>
        <v>2200.1999999999998</v>
      </c>
      <c r="G35" s="13">
        <v>1185.9000000000001</v>
      </c>
      <c r="H35" s="13">
        <v>2200.1999999999998</v>
      </c>
    </row>
    <row r="36" spans="1:8">
      <c r="A36" s="14" t="s">
        <v>20</v>
      </c>
      <c r="B36" s="14" t="s">
        <v>95</v>
      </c>
      <c r="C36" s="21" t="s">
        <v>58</v>
      </c>
      <c r="D36" s="11">
        <v>99556.4</v>
      </c>
      <c r="E36" s="11">
        <f>E37+E38+E39+E40+E41</f>
        <v>0</v>
      </c>
      <c r="F36" s="15">
        <f t="shared" si="0"/>
        <v>99556.4</v>
      </c>
      <c r="G36" s="15">
        <f>G37+G38+G39+G40+G41</f>
        <v>39223.100000000006</v>
      </c>
      <c r="H36" s="15">
        <v>99556.4</v>
      </c>
    </row>
    <row r="37" spans="1:8" ht="18" customHeight="1" outlineLevel="1">
      <c r="A37" s="12" t="s">
        <v>20</v>
      </c>
      <c r="B37" s="12" t="s">
        <v>96</v>
      </c>
      <c r="C37" s="22" t="s">
        <v>37</v>
      </c>
      <c r="D37" s="13">
        <v>32160.7</v>
      </c>
      <c r="E37" s="13"/>
      <c r="F37" s="13">
        <f t="shared" si="0"/>
        <v>32160.7</v>
      </c>
      <c r="G37" s="13">
        <v>12385</v>
      </c>
      <c r="H37" s="13">
        <v>32160.7</v>
      </c>
    </row>
    <row r="38" spans="1:8" outlineLevel="1">
      <c r="A38" s="12" t="s">
        <v>20</v>
      </c>
      <c r="B38" s="12" t="s">
        <v>97</v>
      </c>
      <c r="C38" s="22" t="s">
        <v>38</v>
      </c>
      <c r="D38" s="13">
        <v>37718.6</v>
      </c>
      <c r="E38" s="13"/>
      <c r="F38" s="13">
        <f t="shared" si="0"/>
        <v>37718.6</v>
      </c>
      <c r="G38" s="13">
        <v>18245.5</v>
      </c>
      <c r="H38" s="13">
        <v>37718.6</v>
      </c>
    </row>
    <row r="39" spans="1:8" ht="30" customHeight="1" outlineLevel="1">
      <c r="A39" s="12" t="s">
        <v>20</v>
      </c>
      <c r="B39" s="12" t="s">
        <v>98</v>
      </c>
      <c r="C39" s="22" t="s">
        <v>39</v>
      </c>
      <c r="D39" s="13">
        <v>386</v>
      </c>
      <c r="E39" s="13"/>
      <c r="F39" s="13">
        <f t="shared" si="0"/>
        <v>386</v>
      </c>
      <c r="G39" s="13">
        <v>40.299999999999997</v>
      </c>
      <c r="H39" s="13">
        <v>386</v>
      </c>
    </row>
    <row r="40" spans="1:8" outlineLevel="1">
      <c r="A40" s="12" t="s">
        <v>20</v>
      </c>
      <c r="B40" s="12" t="s">
        <v>99</v>
      </c>
      <c r="C40" s="22" t="s">
        <v>40</v>
      </c>
      <c r="D40" s="13">
        <v>15368.9</v>
      </c>
      <c r="E40" s="13"/>
      <c r="F40" s="13">
        <f t="shared" si="0"/>
        <v>15368.9</v>
      </c>
      <c r="G40" s="13">
        <v>8111.5</v>
      </c>
      <c r="H40" s="13">
        <v>15368.9</v>
      </c>
    </row>
    <row r="41" spans="1:8" ht="18.75" customHeight="1" outlineLevel="1">
      <c r="A41" s="12" t="s">
        <v>20</v>
      </c>
      <c r="B41" s="12" t="s">
        <v>100</v>
      </c>
      <c r="C41" s="22" t="s">
        <v>41</v>
      </c>
      <c r="D41" s="13">
        <v>13922.2</v>
      </c>
      <c r="E41" s="13"/>
      <c r="F41" s="13">
        <f t="shared" si="0"/>
        <v>13922.2</v>
      </c>
      <c r="G41" s="13">
        <v>440.8</v>
      </c>
      <c r="H41" s="13">
        <v>13922.2</v>
      </c>
    </row>
    <row r="42" spans="1:8">
      <c r="A42" s="14" t="s">
        <v>42</v>
      </c>
      <c r="B42" s="14" t="s">
        <v>101</v>
      </c>
      <c r="C42" s="21" t="s">
        <v>59</v>
      </c>
      <c r="D42" s="11">
        <v>71300.899999999994</v>
      </c>
      <c r="E42" s="11">
        <f>E43+E44+E45</f>
        <v>0</v>
      </c>
      <c r="F42" s="15">
        <f t="shared" si="0"/>
        <v>71300.899999999994</v>
      </c>
      <c r="G42" s="15">
        <f>G43+G44+G45</f>
        <v>34576.800000000003</v>
      </c>
      <c r="H42" s="15">
        <v>71300.899999999994</v>
      </c>
    </row>
    <row r="43" spans="1:8" outlineLevel="1">
      <c r="A43" s="12" t="s">
        <v>42</v>
      </c>
      <c r="B43" s="12" t="s">
        <v>102</v>
      </c>
      <c r="C43" s="22" t="s">
        <v>43</v>
      </c>
      <c r="D43" s="13">
        <v>3300</v>
      </c>
      <c r="E43" s="13"/>
      <c r="F43" s="13">
        <f t="shared" si="0"/>
        <v>3300</v>
      </c>
      <c r="G43" s="13">
        <v>1684.1</v>
      </c>
      <c r="H43" s="13">
        <v>3300</v>
      </c>
    </row>
    <row r="44" spans="1:8" ht="20.25" customHeight="1" outlineLevel="1">
      <c r="A44" s="12" t="s">
        <v>42</v>
      </c>
      <c r="B44" s="12" t="s">
        <v>103</v>
      </c>
      <c r="C44" s="22" t="s">
        <v>44</v>
      </c>
      <c r="D44" s="13">
        <v>49317.1</v>
      </c>
      <c r="E44" s="13"/>
      <c r="F44" s="13">
        <f t="shared" si="0"/>
        <v>49317.1</v>
      </c>
      <c r="G44" s="13">
        <v>22118</v>
      </c>
      <c r="H44" s="13">
        <v>49317.1</v>
      </c>
    </row>
    <row r="45" spans="1:8" outlineLevel="1">
      <c r="A45" s="12" t="s">
        <v>42</v>
      </c>
      <c r="B45" s="12" t="s">
        <v>104</v>
      </c>
      <c r="C45" s="22" t="s">
        <v>45</v>
      </c>
      <c r="D45" s="13">
        <v>18683.8</v>
      </c>
      <c r="E45" s="13"/>
      <c r="F45" s="13">
        <f t="shared" si="0"/>
        <v>18683.8</v>
      </c>
      <c r="G45" s="13">
        <v>10774.7</v>
      </c>
      <c r="H45" s="13">
        <v>18683.8</v>
      </c>
    </row>
    <row r="46" spans="1:8" ht="21" customHeight="1">
      <c r="A46" s="14" t="s">
        <v>16</v>
      </c>
      <c r="B46" s="14" t="s">
        <v>105</v>
      </c>
      <c r="C46" s="21" t="s">
        <v>60</v>
      </c>
      <c r="D46" s="11">
        <v>4264</v>
      </c>
      <c r="E46" s="11">
        <f>E47</f>
        <v>400</v>
      </c>
      <c r="F46" s="15">
        <f t="shared" si="0"/>
        <v>4664</v>
      </c>
      <c r="G46" s="15">
        <f>G47</f>
        <v>2391.6999999999998</v>
      </c>
      <c r="H46" s="15">
        <v>4664</v>
      </c>
    </row>
    <row r="47" spans="1:8" outlineLevel="1">
      <c r="A47" s="12" t="s">
        <v>16</v>
      </c>
      <c r="B47" s="12" t="s">
        <v>106</v>
      </c>
      <c r="C47" s="22" t="s">
        <v>46</v>
      </c>
      <c r="D47" s="13">
        <v>4264</v>
      </c>
      <c r="E47" s="19">
        <v>400</v>
      </c>
      <c r="F47" s="13">
        <f t="shared" si="0"/>
        <v>4664</v>
      </c>
      <c r="G47" s="13">
        <v>2391.6999999999998</v>
      </c>
      <c r="H47" s="13">
        <v>4664</v>
      </c>
    </row>
    <row r="48" spans="1:8" ht="21" customHeight="1">
      <c r="A48" s="14" t="s">
        <v>24</v>
      </c>
      <c r="B48" s="14" t="s">
        <v>107</v>
      </c>
      <c r="C48" s="21" t="s">
        <v>61</v>
      </c>
      <c r="D48" s="11">
        <v>1938.6</v>
      </c>
      <c r="E48" s="16">
        <f>E49+E50</f>
        <v>128</v>
      </c>
      <c r="F48" s="15">
        <f t="shared" si="0"/>
        <v>2066.6</v>
      </c>
      <c r="G48" s="15">
        <f>G49+G50</f>
        <v>936.6</v>
      </c>
      <c r="H48" s="15">
        <v>2066.6</v>
      </c>
    </row>
    <row r="49" spans="1:8" ht="18.75" customHeight="1" outlineLevel="1">
      <c r="A49" s="12" t="s">
        <v>24</v>
      </c>
      <c r="B49" s="12" t="s">
        <v>108</v>
      </c>
      <c r="C49" s="22" t="s">
        <v>47</v>
      </c>
      <c r="D49" s="13">
        <v>1888.6</v>
      </c>
      <c r="E49" s="19">
        <v>128</v>
      </c>
      <c r="F49" s="13">
        <f t="shared" si="0"/>
        <v>2016.6</v>
      </c>
      <c r="G49" s="13">
        <v>917.1</v>
      </c>
      <c r="H49" s="13">
        <v>2016.6</v>
      </c>
    </row>
    <row r="50" spans="1:8" ht="25.5" outlineLevel="1">
      <c r="A50" s="12" t="s">
        <v>24</v>
      </c>
      <c r="B50" s="12" t="s">
        <v>109</v>
      </c>
      <c r="C50" s="22" t="s">
        <v>48</v>
      </c>
      <c r="D50" s="13">
        <v>50</v>
      </c>
      <c r="E50" s="19"/>
      <c r="F50" s="13">
        <f t="shared" si="0"/>
        <v>50</v>
      </c>
      <c r="G50" s="13">
        <v>19.5</v>
      </c>
      <c r="H50" s="13">
        <v>50</v>
      </c>
    </row>
    <row r="51" spans="1:8" ht="42" customHeight="1">
      <c r="A51" s="14" t="s">
        <v>18</v>
      </c>
      <c r="B51" s="14" t="s">
        <v>110</v>
      </c>
      <c r="C51" s="21" t="s">
        <v>62</v>
      </c>
      <c r="D51" s="11">
        <v>339.5</v>
      </c>
      <c r="E51" s="16">
        <f>E52</f>
        <v>-290</v>
      </c>
      <c r="F51" s="15">
        <f t="shared" si="0"/>
        <v>49.5</v>
      </c>
      <c r="G51" s="11">
        <v>0</v>
      </c>
      <c r="H51" s="11">
        <v>49.5</v>
      </c>
    </row>
    <row r="52" spans="1:8" ht="32.25" customHeight="1" outlineLevel="1">
      <c r="A52" s="12" t="s">
        <v>18</v>
      </c>
      <c r="B52" s="12" t="s">
        <v>111</v>
      </c>
      <c r="C52" s="22" t="s">
        <v>49</v>
      </c>
      <c r="D52" s="13">
        <v>339.5</v>
      </c>
      <c r="E52" s="19">
        <f>-300+10</f>
        <v>-290</v>
      </c>
      <c r="F52" s="13">
        <f t="shared" si="0"/>
        <v>49.5</v>
      </c>
      <c r="G52" s="13">
        <v>0</v>
      </c>
      <c r="H52" s="13">
        <v>49.5</v>
      </c>
    </row>
    <row r="53" spans="1:8">
      <c r="A53" s="17" t="s">
        <v>0</v>
      </c>
      <c r="B53" s="17"/>
      <c r="C53" s="23" t="s">
        <v>63</v>
      </c>
      <c r="D53" s="18">
        <v>805961.4</v>
      </c>
      <c r="E53" s="18">
        <f>E7+E16+E18+E22+E25+E27+E33+E36+E42+E46+E48+E51</f>
        <v>10028.700000000001</v>
      </c>
      <c r="F53" s="20">
        <f>F7+F16+F18+F22+F25+F27+F33+F36+F42+F46+F48+F51</f>
        <v>815990.1</v>
      </c>
      <c r="G53" s="20">
        <f>G7+G16+G18+G22+G25+G27+G33+G36+G42+G46+G48</f>
        <v>419472</v>
      </c>
      <c r="H53" s="20">
        <v>815990.1</v>
      </c>
    </row>
    <row r="54" spans="1:8" ht="42.75" customHeight="1">
      <c r="A54" s="1"/>
    </row>
    <row r="55" spans="1:8" ht="42.75" customHeight="1">
      <c r="A55" s="1"/>
    </row>
  </sheetData>
  <mergeCells count="4">
    <mergeCell ref="E3:H3"/>
    <mergeCell ref="A4:H4"/>
    <mergeCell ref="E1:H1"/>
    <mergeCell ref="D2:H2"/>
  </mergeCells>
  <pageMargins left="1.84" right="0.74803149606299213" top="0.19685039370078741" bottom="0.27559055118110237" header="0.2" footer="0.1574803149606299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nvp</cp:lastModifiedBy>
  <cp:lastPrinted>2012-08-31T07:07:06Z</cp:lastPrinted>
  <dcterms:created xsi:type="dcterms:W3CDTF">2002-03-11T10:22:12Z</dcterms:created>
  <dcterms:modified xsi:type="dcterms:W3CDTF">2012-08-31T07:10:21Z</dcterms:modified>
</cp:coreProperties>
</file>