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Бюджет!$A$20</definedName>
    <definedName name="FIO" localSheetId="0">Бюджет!$J$20</definedName>
    <definedName name="SIGN" localSheetId="0">Бюджет!$A$20:$L$21</definedName>
  </definedNames>
  <calcPr calcId="124519" refMode="R1C1"/>
</workbook>
</file>

<file path=xl/calcChain.xml><?xml version="1.0" encoding="utf-8"?>
<calcChain xmlns="http://schemas.openxmlformats.org/spreadsheetml/2006/main">
  <c r="E13" i="3"/>
  <c r="E59" s="1"/>
  <c r="E58"/>
  <c r="E21"/>
  <c r="G59"/>
  <c r="H59"/>
  <c r="I59"/>
  <c r="J58" l="1"/>
  <c r="I58"/>
  <c r="F58"/>
  <c r="I57"/>
  <c r="H57"/>
  <c r="G57"/>
  <c r="F57" s="1"/>
  <c r="J57" s="1"/>
  <c r="E57"/>
  <c r="J56" s="1"/>
  <c r="I56"/>
  <c r="F56"/>
  <c r="J55" s="1"/>
  <c r="I55"/>
  <c r="F55"/>
  <c r="J54" s="1"/>
  <c r="I54" l="1"/>
  <c r="H54"/>
  <c r="G54"/>
  <c r="F54" s="1"/>
  <c r="E54"/>
  <c r="J53" s="1"/>
  <c r="I53"/>
  <c r="F53"/>
  <c r="J52"/>
  <c r="I52"/>
  <c r="H52"/>
  <c r="G52"/>
  <c r="F52" s="1"/>
  <c r="E52"/>
  <c r="J51" s="1"/>
  <c r="I51"/>
  <c r="F51"/>
  <c r="J50" s="1"/>
  <c r="I50"/>
  <c r="F50"/>
  <c r="J49" s="1"/>
  <c r="I49"/>
  <c r="F49"/>
  <c r="J48" s="1"/>
  <c r="I48"/>
  <c r="H48"/>
  <c r="G48"/>
  <c r="F48" s="1"/>
  <c r="E48"/>
  <c r="J47" s="1"/>
  <c r="I47"/>
  <c r="F47"/>
  <c r="J46" s="1"/>
  <c r="I46"/>
  <c r="F46"/>
  <c r="J45" s="1"/>
  <c r="I45"/>
  <c r="F45"/>
  <c r="J44" s="1"/>
  <c r="I44"/>
  <c r="F44"/>
  <c r="J43" s="1"/>
  <c r="I43"/>
  <c r="F43"/>
  <c r="J42"/>
  <c r="I42"/>
  <c r="H42"/>
  <c r="G42"/>
  <c r="F42" s="1"/>
  <c r="E42"/>
  <c r="J41" s="1"/>
  <c r="I41"/>
  <c r="F41"/>
  <c r="J40" s="1"/>
  <c r="I40"/>
  <c r="F40"/>
  <c r="J39" s="1"/>
  <c r="I39"/>
  <c r="H39"/>
  <c r="G39"/>
  <c r="F39" s="1"/>
  <c r="E39"/>
  <c r="J38" s="1"/>
  <c r="I38"/>
  <c r="F38"/>
  <c r="J37" s="1"/>
  <c r="I37"/>
  <c r="F37"/>
  <c r="J36" s="1"/>
  <c r="I36"/>
  <c r="F36"/>
  <c r="J35" s="1"/>
  <c r="I35"/>
  <c r="F35"/>
  <c r="J34" s="1"/>
  <c r="I34"/>
  <c r="F34"/>
  <c r="J33"/>
  <c r="I33"/>
  <c r="H33"/>
  <c r="G33"/>
  <c r="F33" s="1"/>
  <c r="E33"/>
  <c r="J32" s="1"/>
  <c r="I32"/>
  <c r="F32"/>
  <c r="J31" s="1"/>
  <c r="I31"/>
  <c r="H31"/>
  <c r="G31"/>
  <c r="F31" s="1"/>
  <c r="E31"/>
  <c r="J30" s="1"/>
  <c r="I30"/>
  <c r="F30"/>
  <c r="J29" s="1"/>
  <c r="I29"/>
  <c r="F29"/>
  <c r="J28" s="1"/>
  <c r="I28"/>
  <c r="H28"/>
  <c r="G28"/>
  <c r="F28"/>
  <c r="E28"/>
  <c r="J27" s="1"/>
  <c r="I27"/>
  <c r="F27"/>
  <c r="J26" s="1"/>
  <c r="I26"/>
  <c r="F26"/>
  <c r="J25" s="1"/>
  <c r="I25"/>
  <c r="F25"/>
  <c r="J24" s="1"/>
  <c r="I24"/>
  <c r="H24"/>
  <c r="G24"/>
  <c r="F24"/>
  <c r="E24"/>
  <c r="J23" s="1"/>
  <c r="I23"/>
  <c r="F23"/>
  <c r="J22"/>
  <c r="I22"/>
  <c r="H22"/>
  <c r="G22"/>
  <c r="F22"/>
  <c r="E22"/>
  <c r="I21"/>
  <c r="F21"/>
  <c r="J20" s="1"/>
  <c r="I20"/>
  <c r="F20"/>
  <c r="J19" s="1"/>
  <c r="I19"/>
  <c r="F19"/>
  <c r="J18" s="1"/>
  <c r="I18"/>
  <c r="F18"/>
  <c r="J17" s="1"/>
  <c r="I17"/>
  <c r="F17"/>
  <c r="J16" s="1"/>
  <c r="I16"/>
  <c r="F16"/>
  <c r="J15" s="1"/>
  <c r="I15"/>
  <c r="F15"/>
  <c r="J14" s="1"/>
  <c r="I14"/>
  <c r="F14"/>
  <c r="I13"/>
  <c r="H13"/>
  <c r="G13"/>
  <c r="J21" l="1"/>
  <c r="J13" s="1"/>
  <c r="J59" s="1"/>
  <c r="F13"/>
  <c r="F59" s="1"/>
</calcChain>
</file>

<file path=xl/sharedStrings.xml><?xml version="1.0" encoding="utf-8"?>
<sst xmlns="http://schemas.openxmlformats.org/spreadsheetml/2006/main" count="160" uniqueCount="79">
  <si>
    <t/>
  </si>
  <si>
    <t>Раздел</t>
  </si>
  <si>
    <t>Подраздел</t>
  </si>
  <si>
    <t>Наименование КФСР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</si>
  <si>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</si>
  <si>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</si>
  <si>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</si>
  <si>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</si>
  <si>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</si>
  <si>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</si>
  <si>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</si>
  <si>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</si>
  <si>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</si>
  <si>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</si>
  <si>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</si>
  <si>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</si>
  <si>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</si>
  <si>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</si>
  <si>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</si>
  <si>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</si>
  <si>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</si>
  <si>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</si>
  <si>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</si>
  <si>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</si>
  <si>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</si>
  <si>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</si>
  <si>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</si>
  <si>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</si>
  <si>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</si>
  <si>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</si>
  <si>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</si>
  <si>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</si>
  <si>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</si>
  <si>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</si>
  <si>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</si>
  <si>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</si>
  <si>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</si>
  <si>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</si>
  <si>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</si>
  <si>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</si>
  <si>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</si>
  <si>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</si>
  <si>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</si>
  <si>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</si>
  <si>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</si>
  <si>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</si>
  <si>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</si>
  <si>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</si>
  <si>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Периодическая печать и издательства</t>
  </si>
  <si>
    <t>Другие вопросы в области средств массовой информации</t>
  </si>
  <si>
    <t>Обслуживание внутреннего государственного и муниципального долга</t>
  </si>
  <si>
    <t>Сумма расходов</t>
  </si>
  <si>
    <t>за счет собственных средств</t>
  </si>
  <si>
    <t>Поправки</t>
  </si>
  <si>
    <t xml:space="preserve"> Приложение № 10</t>
  </si>
  <si>
    <t xml:space="preserve"> к Решению Городищенской районной Думы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</si>
  <si>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 г.</t>
  </si>
  <si>
    <t>Общая сумма расходов</t>
  </si>
  <si>
    <t>За счет собственных средств</t>
  </si>
  <si>
    <t>За счет субвенций, субсидий</t>
  </si>
  <si>
    <t>00</t>
  </si>
  <si>
    <t>ОБЩЕГОСУДАРСТВЕННЫЕ ВОПРОСЫ</t>
  </si>
  <si>
    <t>1</t>
  </si>
  <si>
    <t>2</t>
  </si>
  <si>
    <t>3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</si>
  <si>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</si>
  <si>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</si>
  <si>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</si>
  <si>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</si>
  <si>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</si>
  <si>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</si>
  <si>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</si>
  <si>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</si>
  <si>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</si>
  <si>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</si>
  <si>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</si>
  <si>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</t>
  </si>
  <si>
    <t xml:space="preserve"> (тыс. руб.)</t>
  </si>
  <si>
    <t xml:space="preserve"> № 582 от 13.09.2012г.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</si>
</sst>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9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sz val="10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/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65" fontId="15" fillId="0" borderId="2" xfId="0" applyNumberFormat="1" applyFont="1" applyBorder="1" applyAlignment="1">
      <alignment vertical="center" wrapText="1"/>
    </xf>
    <xf numFmtId="165" fontId="15" fillId="0" borderId="3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17" fillId="0" borderId="4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1"/>
  <sheetViews>
    <sheetView showGridLines="0" tabSelected="1" topLeftCell="A41" workbookViewId="0">
      <selection activeCell="A13" sqref="A13:B13"/>
    </sheetView>
  </sheetViews>
  <sheetFormatPr defaultRowHeight="12.75" customHeight="1" outlineLevelRow="1"/>
  <cols>
    <col min="1" max="1" width="7.109375" customWidth="1"/>
    <col min="2" max="2" width="6.6640625" customWidth="1"/>
    <col min="3" max="3" width="40.6640625" customWidth="1"/>
    <col min="4" max="4" width="15.44140625" hidden="1" customWidth="1"/>
    <col min="5" max="5" width="11.88671875" hidden="1" customWidth="1"/>
    <col min="6" max="6" width="19.33203125" customWidth="1"/>
    <col min="7" max="7" width="15.88671875" hidden="1" customWidth="1"/>
    <col min="8" max="8" width="6.109375" hidden="1" customWidth="1"/>
    <col min="9" max="9" width="20.44140625" customWidth="1"/>
    <col min="10" max="10" width="19.33203125" customWidth="1"/>
    <col min="11" max="11" width="13.109375" bestFit="1" customWidth="1"/>
  </cols>
  <sheetData>
    <row r="1" spans="1:15" ht="12.75" customHeight="1">
      <c r="A1" s="11"/>
      <c r="B1" s="12"/>
      <c r="C1" s="23"/>
      <c r="D1" s="23"/>
      <c r="E1" s="23"/>
      <c r="F1" s="43" t="s">
        <v>54</v>
      </c>
      <c r="G1" s="43"/>
      <c r="H1" s="43"/>
      <c r="I1" s="43"/>
      <c r="J1" s="43"/>
      <c r="K1" s="12"/>
      <c r="L1" s="12"/>
      <c r="M1" s="12"/>
      <c r="N1" s="10"/>
    </row>
    <row r="2" spans="1:15" ht="12.75" customHeight="1">
      <c r="A2" s="16"/>
      <c r="B2" s="17"/>
      <c r="C2" s="24"/>
      <c r="D2" s="24"/>
      <c r="E2" s="24"/>
      <c r="F2" s="44" t="s">
        <v>55</v>
      </c>
      <c r="G2" s="44"/>
      <c r="H2" s="44"/>
      <c r="I2" s="44"/>
      <c r="J2" s="44"/>
      <c r="K2" s="17"/>
      <c r="L2" s="17"/>
      <c r="M2" s="17"/>
      <c r="N2" s="15"/>
    </row>
    <row r="3" spans="1:15" ht="12.75" customHeight="1">
      <c r="A3" s="16"/>
      <c r="B3" s="17"/>
      <c r="C3" s="24"/>
      <c r="D3" s="24"/>
      <c r="E3" s="24"/>
      <c r="F3" s="44" t="s">
        <v>78</v>
      </c>
      <c r="G3" s="44"/>
      <c r="H3" s="44"/>
      <c r="I3" s="44"/>
      <c r="J3" s="44"/>
      <c r="K3" s="17"/>
      <c r="L3" s="17"/>
      <c r="M3" s="17"/>
      <c r="N3" s="15"/>
    </row>
    <row r="4" spans="1:15" ht="12.75" customHeight="1">
      <c r="A4" s="13"/>
      <c r="B4" s="13"/>
      <c r="C4" s="13"/>
      <c r="D4" s="13"/>
      <c r="E4" s="13"/>
      <c r="F4" s="13"/>
      <c r="G4" s="14"/>
      <c r="H4" s="14"/>
      <c r="I4" s="25"/>
      <c r="J4" s="24"/>
      <c r="K4" s="17"/>
      <c r="L4" s="17"/>
      <c r="M4" s="17"/>
      <c r="N4" s="15"/>
    </row>
    <row r="5" spans="1:15" ht="12.75" customHeight="1">
      <c r="A5" s="42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22"/>
      <c r="L5" s="22"/>
      <c r="M5" s="22"/>
      <c r="O5" s="22"/>
    </row>
    <row r="6" spans="1:15" ht="27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18"/>
      <c r="L6" s="18"/>
      <c r="M6" s="18"/>
      <c r="N6" s="18"/>
    </row>
    <row r="7" spans="1:15" ht="0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9.75" customHeight="1">
      <c r="A8" s="19"/>
      <c r="B8" s="19"/>
      <c r="C8" s="19"/>
      <c r="D8" s="19"/>
      <c r="E8" s="19"/>
      <c r="G8" s="20"/>
      <c r="H8" s="21"/>
      <c r="J8" s="36" t="s">
        <v>77</v>
      </c>
      <c r="K8" s="19"/>
      <c r="L8" s="19"/>
      <c r="M8" s="19"/>
      <c r="N8" s="21"/>
    </row>
    <row r="9" spans="1:15" ht="12.75" hidden="1" customHeight="1"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1"/>
    </row>
    <row r="10" spans="1:15" ht="12.75" hidden="1" customHeight="1">
      <c r="B10" s="1"/>
      <c r="C10" s="1"/>
      <c r="D10" s="1"/>
      <c r="E10" s="1"/>
      <c r="F10" s="26" t="s">
        <v>57</v>
      </c>
      <c r="G10" s="1"/>
      <c r="H10" s="1"/>
      <c r="I10" s="1"/>
      <c r="J10" s="1"/>
      <c r="K10" s="1"/>
      <c r="L10" s="1"/>
      <c r="M10" s="1"/>
      <c r="N10" s="1"/>
    </row>
    <row r="11" spans="1:15" ht="42.75" customHeight="1">
      <c r="A11" s="28" t="s">
        <v>1</v>
      </c>
      <c r="B11" s="28" t="s">
        <v>2</v>
      </c>
      <c r="C11" s="28" t="s">
        <v>3</v>
      </c>
      <c r="D11" s="2" t="s">
        <v>51</v>
      </c>
      <c r="E11" s="2" t="s">
        <v>53</v>
      </c>
      <c r="F11" s="26" t="s">
        <v>57</v>
      </c>
      <c r="G11" s="3" t="s">
        <v>52</v>
      </c>
      <c r="H11" s="2" t="s">
        <v>53</v>
      </c>
      <c r="I11" s="26" t="s">
        <v>58</v>
      </c>
      <c r="J11" s="26" t="s">
        <v>59</v>
      </c>
    </row>
    <row r="12" spans="1:15" ht="18.75" customHeight="1">
      <c r="A12" s="37" t="s">
        <v>62</v>
      </c>
      <c r="B12" s="38" t="s">
        <v>63</v>
      </c>
      <c r="C12" s="38" t="s">
        <v>64</v>
      </c>
      <c r="D12" s="39"/>
      <c r="E12" s="39"/>
      <c r="F12" s="40">
        <v>4</v>
      </c>
      <c r="G12" s="41"/>
      <c r="H12" s="39"/>
      <c r="I12" s="40">
        <v>5</v>
      </c>
      <c r="J12" s="40">
        <v>6</v>
      </c>
    </row>
    <row r="13" spans="1:15" ht="17.25" customHeight="1">
      <c r="A13" s="31" t="s">
        <v>4</v>
      </c>
      <c r="B13" s="31" t="s">
        <v>60</v>
      </c>
      <c r="C13" s="29" t="s">
        <v>61</v>
      </c>
      <c r="D13" s="4" t="s">
        <v>0</v>
      </c>
      <c r="E13" s="5">
        <f t="shared" ref="E13:J13" si="0">SUM(E14:E21)</f>
        <v>1412.6</v>
      </c>
      <c r="F13" s="5">
        <f t="shared" si="0"/>
        <v>85698.6</v>
      </c>
      <c r="G13" s="5">
        <f t="shared" si="0"/>
        <v>71986.7</v>
      </c>
      <c r="H13" s="5">
        <f t="shared" si="0"/>
        <v>1422.6</v>
      </c>
      <c r="I13" s="5">
        <f t="shared" si="0"/>
        <v>73409.299999999988</v>
      </c>
      <c r="J13" s="5">
        <f t="shared" si="0"/>
        <v>12289.300000000003</v>
      </c>
    </row>
    <row r="14" spans="1:15" ht="38.25" customHeight="1" outlineLevel="1">
      <c r="A14" s="30" t="s">
        <v>4</v>
      </c>
      <c r="B14" s="30" t="s">
        <v>5</v>
      </c>
      <c r="C14" s="30" t="s">
        <v>6</v>
      </c>
      <c r="D14" s="7">
        <v>1091</v>
      </c>
      <c r="E14" s="7">
        <v>0</v>
      </c>
      <c r="F14" s="7">
        <f t="shared" ref="F14:F58" si="1">D14+E14</f>
        <v>1091</v>
      </c>
      <c r="G14" s="7">
        <v>1091</v>
      </c>
      <c r="H14" s="7">
        <v>0</v>
      </c>
      <c r="I14" s="7">
        <f>G14+H14</f>
        <v>1091</v>
      </c>
      <c r="J14" s="34">
        <f>F14-I14</f>
        <v>0</v>
      </c>
    </row>
    <row r="15" spans="1:15" ht="53.25" customHeight="1" outlineLevel="1">
      <c r="A15" s="30" t="s">
        <v>4</v>
      </c>
      <c r="B15" s="30" t="s">
        <v>7</v>
      </c>
      <c r="C15" s="30" t="s">
        <v>8</v>
      </c>
      <c r="D15" s="7">
        <v>4271.2</v>
      </c>
      <c r="E15" s="7">
        <v>366.4</v>
      </c>
      <c r="F15" s="7">
        <f t="shared" si="1"/>
        <v>4637.5999999999995</v>
      </c>
      <c r="G15" s="7">
        <v>4271.2</v>
      </c>
      <c r="H15" s="7">
        <v>366.4</v>
      </c>
      <c r="I15" s="7">
        <f t="shared" ref="I15:I58" si="2">G15+H15</f>
        <v>4637.5999999999995</v>
      </c>
      <c r="J15" s="34">
        <f t="shared" ref="J15:J58" si="3">F15-I15</f>
        <v>0</v>
      </c>
    </row>
    <row r="16" spans="1:15" ht="63" customHeight="1" outlineLevel="1">
      <c r="A16" s="30" t="s">
        <v>4</v>
      </c>
      <c r="B16" s="30" t="s">
        <v>9</v>
      </c>
      <c r="C16" s="30" t="s">
        <v>10</v>
      </c>
      <c r="D16" s="7">
        <v>28376.1</v>
      </c>
      <c r="E16" s="7">
        <v>0</v>
      </c>
      <c r="F16" s="7">
        <f t="shared" si="1"/>
        <v>28376.1</v>
      </c>
      <c r="G16" s="7">
        <v>27062.6</v>
      </c>
      <c r="H16" s="7">
        <v>0</v>
      </c>
      <c r="I16" s="7">
        <f t="shared" si="2"/>
        <v>27062.6</v>
      </c>
      <c r="J16" s="34">
        <f t="shared" si="3"/>
        <v>1313.5</v>
      </c>
    </row>
    <row r="17" spans="1:10" ht="16.5" customHeight="1" outlineLevel="1">
      <c r="A17" s="30" t="s">
        <v>4</v>
      </c>
      <c r="B17" s="30" t="s">
        <v>11</v>
      </c>
      <c r="C17" s="30" t="s">
        <v>12</v>
      </c>
      <c r="D17" s="7">
        <v>85</v>
      </c>
      <c r="E17" s="7">
        <v>0</v>
      </c>
      <c r="F17" s="7">
        <f t="shared" si="1"/>
        <v>85</v>
      </c>
      <c r="G17" s="8">
        <v>0</v>
      </c>
      <c r="H17" s="7">
        <v>0</v>
      </c>
      <c r="I17" s="7">
        <f t="shared" si="2"/>
        <v>0</v>
      </c>
      <c r="J17" s="34">
        <f t="shared" si="3"/>
        <v>85</v>
      </c>
    </row>
    <row r="18" spans="1:10" ht="46.5" customHeight="1" outlineLevel="1">
      <c r="A18" s="30" t="s">
        <v>4</v>
      </c>
      <c r="B18" s="30" t="s">
        <v>13</v>
      </c>
      <c r="C18" s="30" t="s">
        <v>14</v>
      </c>
      <c r="D18" s="7">
        <v>11080.3</v>
      </c>
      <c r="E18" s="7">
        <v>300</v>
      </c>
      <c r="F18" s="7">
        <f t="shared" si="1"/>
        <v>11380.3</v>
      </c>
      <c r="G18" s="7">
        <v>3313.3</v>
      </c>
      <c r="H18" s="7">
        <v>300</v>
      </c>
      <c r="I18" s="7">
        <f t="shared" si="2"/>
        <v>3613.3</v>
      </c>
      <c r="J18" s="34">
        <f t="shared" si="3"/>
        <v>7766.9999999999991</v>
      </c>
    </row>
    <row r="19" spans="1:10" ht="31.5" customHeight="1" outlineLevel="1">
      <c r="A19" s="30" t="s">
        <v>4</v>
      </c>
      <c r="B19" s="30" t="s">
        <v>15</v>
      </c>
      <c r="C19" s="30" t="s">
        <v>16</v>
      </c>
      <c r="D19" s="7">
        <v>515</v>
      </c>
      <c r="E19" s="7">
        <v>-165</v>
      </c>
      <c r="F19" s="7">
        <f t="shared" si="1"/>
        <v>350</v>
      </c>
      <c r="G19" s="7">
        <v>515</v>
      </c>
      <c r="H19" s="7">
        <v>-165</v>
      </c>
      <c r="I19" s="7">
        <f t="shared" si="2"/>
        <v>350</v>
      </c>
      <c r="J19" s="34">
        <f t="shared" si="3"/>
        <v>0</v>
      </c>
    </row>
    <row r="20" spans="1:10" ht="18.75" customHeight="1" outlineLevel="1">
      <c r="A20" s="30" t="s">
        <v>4</v>
      </c>
      <c r="B20" s="30" t="s">
        <v>17</v>
      </c>
      <c r="C20" s="30" t="s">
        <v>18</v>
      </c>
      <c r="D20" s="7">
        <v>345</v>
      </c>
      <c r="E20" s="7">
        <v>0</v>
      </c>
      <c r="F20" s="7">
        <f t="shared" si="1"/>
        <v>345</v>
      </c>
      <c r="G20" s="7">
        <v>345</v>
      </c>
      <c r="H20" s="7">
        <v>0</v>
      </c>
      <c r="I20" s="7">
        <f t="shared" si="2"/>
        <v>345</v>
      </c>
      <c r="J20" s="34">
        <f t="shared" si="3"/>
        <v>0</v>
      </c>
    </row>
    <row r="21" spans="1:10" ht="16.5" customHeight="1" outlineLevel="1">
      <c r="A21" s="30" t="s">
        <v>4</v>
      </c>
      <c r="B21" s="30" t="s">
        <v>19</v>
      </c>
      <c r="C21" s="30" t="s">
        <v>20</v>
      </c>
      <c r="D21" s="7">
        <v>38522.400000000001</v>
      </c>
      <c r="E21" s="7">
        <f>921.2+-10</f>
        <v>911.2</v>
      </c>
      <c r="F21" s="7">
        <f t="shared" si="1"/>
        <v>39433.599999999999</v>
      </c>
      <c r="G21" s="7">
        <v>35388.6</v>
      </c>
      <c r="H21" s="7">
        <v>921.2</v>
      </c>
      <c r="I21" s="7">
        <f t="shared" si="2"/>
        <v>36309.799999999996</v>
      </c>
      <c r="J21" s="34">
        <f t="shared" si="3"/>
        <v>3123.8000000000029</v>
      </c>
    </row>
    <row r="22" spans="1:10" ht="33" customHeight="1">
      <c r="A22" s="31" t="s">
        <v>7</v>
      </c>
      <c r="B22" s="31" t="s">
        <v>60</v>
      </c>
      <c r="C22" s="35" t="s">
        <v>67</v>
      </c>
      <c r="D22" s="5">
        <v>75</v>
      </c>
      <c r="E22" s="5">
        <f>E23</f>
        <v>0</v>
      </c>
      <c r="F22" s="5">
        <f t="shared" si="1"/>
        <v>75</v>
      </c>
      <c r="G22" s="6">
        <f>G23</f>
        <v>75</v>
      </c>
      <c r="H22" s="5">
        <f>H23</f>
        <v>0</v>
      </c>
      <c r="I22" s="5">
        <f t="shared" si="2"/>
        <v>75</v>
      </c>
      <c r="J22" s="33">
        <f t="shared" si="3"/>
        <v>0</v>
      </c>
    </row>
    <row r="23" spans="1:10" ht="48" customHeight="1" outlineLevel="1">
      <c r="A23" s="30" t="s">
        <v>7</v>
      </c>
      <c r="B23" s="30" t="s">
        <v>21</v>
      </c>
      <c r="C23" s="30" t="s">
        <v>22</v>
      </c>
      <c r="D23" s="7">
        <v>75</v>
      </c>
      <c r="E23" s="7">
        <v>0</v>
      </c>
      <c r="F23" s="7">
        <f t="shared" si="1"/>
        <v>75</v>
      </c>
      <c r="G23" s="7">
        <v>75</v>
      </c>
      <c r="H23" s="7">
        <v>0</v>
      </c>
      <c r="I23" s="7">
        <f t="shared" si="2"/>
        <v>75</v>
      </c>
      <c r="J23" s="34">
        <f t="shared" si="3"/>
        <v>0</v>
      </c>
    </row>
    <row r="24" spans="1:10" ht="13.2">
      <c r="A24" s="31" t="s">
        <v>9</v>
      </c>
      <c r="B24" s="31" t="s">
        <v>60</v>
      </c>
      <c r="C24" s="29" t="s">
        <v>65</v>
      </c>
      <c r="D24" s="5">
        <v>6276.1</v>
      </c>
      <c r="E24" s="5">
        <f>E25+E26+E27</f>
        <v>-16.3</v>
      </c>
      <c r="F24" s="5">
        <f t="shared" si="1"/>
        <v>6259.8</v>
      </c>
      <c r="G24" s="6">
        <f>SUM(G25:G27)</f>
        <v>984.8</v>
      </c>
      <c r="H24" s="5">
        <f>H25+H26+H27</f>
        <v>-16.3</v>
      </c>
      <c r="I24" s="5">
        <f t="shared" si="2"/>
        <v>968.5</v>
      </c>
      <c r="J24" s="33">
        <f t="shared" si="3"/>
        <v>5291.3</v>
      </c>
    </row>
    <row r="25" spans="1:10" ht="13.2" outlineLevel="1">
      <c r="A25" s="30" t="s">
        <v>9</v>
      </c>
      <c r="B25" s="30" t="s">
        <v>11</v>
      </c>
      <c r="C25" s="30" t="s">
        <v>23</v>
      </c>
      <c r="D25" s="7">
        <v>1010</v>
      </c>
      <c r="E25" s="7">
        <v>0</v>
      </c>
      <c r="F25" s="7">
        <f t="shared" si="1"/>
        <v>1010</v>
      </c>
      <c r="G25" s="8">
        <v>0</v>
      </c>
      <c r="H25" s="7">
        <v>0</v>
      </c>
      <c r="I25" s="7">
        <f t="shared" si="2"/>
        <v>0</v>
      </c>
      <c r="J25" s="34">
        <f t="shared" si="3"/>
        <v>1010</v>
      </c>
    </row>
    <row r="26" spans="1:10" ht="13.2" outlineLevel="1">
      <c r="A26" s="30" t="s">
        <v>9</v>
      </c>
      <c r="B26" s="30" t="s">
        <v>21</v>
      </c>
      <c r="C26" s="30" t="s">
        <v>24</v>
      </c>
      <c r="D26" s="7">
        <v>4670.2</v>
      </c>
      <c r="E26" s="7">
        <v>-16.3</v>
      </c>
      <c r="F26" s="7">
        <f t="shared" si="1"/>
        <v>4653.8999999999996</v>
      </c>
      <c r="G26" s="7">
        <v>984.8</v>
      </c>
      <c r="H26" s="7">
        <v>-16.3</v>
      </c>
      <c r="I26" s="7">
        <f t="shared" si="2"/>
        <v>968.5</v>
      </c>
      <c r="J26" s="34">
        <f t="shared" si="3"/>
        <v>3685.3999999999996</v>
      </c>
    </row>
    <row r="27" spans="1:10" ht="26.4" outlineLevel="1">
      <c r="A27" s="30" t="s">
        <v>9</v>
      </c>
      <c r="B27" s="30" t="s">
        <v>25</v>
      </c>
      <c r="C27" s="30" t="s">
        <v>26</v>
      </c>
      <c r="D27" s="7">
        <v>595.9</v>
      </c>
      <c r="E27" s="7">
        <v>0</v>
      </c>
      <c r="F27" s="7">
        <f t="shared" si="1"/>
        <v>595.9</v>
      </c>
      <c r="G27" s="8">
        <v>0</v>
      </c>
      <c r="H27" s="7">
        <v>0</v>
      </c>
      <c r="I27" s="7">
        <f t="shared" si="2"/>
        <v>0</v>
      </c>
      <c r="J27" s="34">
        <f t="shared" si="3"/>
        <v>595.9</v>
      </c>
    </row>
    <row r="28" spans="1:10" ht="26.4">
      <c r="A28" s="31" t="s">
        <v>11</v>
      </c>
      <c r="B28" s="31" t="s">
        <v>60</v>
      </c>
      <c r="C28" s="29" t="s">
        <v>66</v>
      </c>
      <c r="D28" s="5">
        <v>60009.4</v>
      </c>
      <c r="E28" s="5">
        <f>E29+E30</f>
        <v>5603.2</v>
      </c>
      <c r="F28" s="5">
        <f t="shared" si="1"/>
        <v>65612.600000000006</v>
      </c>
      <c r="G28" s="6">
        <f>SUM(G29:G30)</f>
        <v>10333.9</v>
      </c>
      <c r="H28" s="5">
        <f>H29+H30</f>
        <v>5603.2</v>
      </c>
      <c r="I28" s="5">
        <f t="shared" si="2"/>
        <v>15937.099999999999</v>
      </c>
      <c r="J28" s="33">
        <f t="shared" si="3"/>
        <v>49675.500000000007</v>
      </c>
    </row>
    <row r="29" spans="1:10" ht="13.2" outlineLevel="1">
      <c r="A29" s="30" t="s">
        <v>11</v>
      </c>
      <c r="B29" s="30" t="s">
        <v>5</v>
      </c>
      <c r="C29" s="30" t="s">
        <v>27</v>
      </c>
      <c r="D29" s="7">
        <v>54675.5</v>
      </c>
      <c r="E29" s="7">
        <v>5400</v>
      </c>
      <c r="F29" s="7">
        <f t="shared" si="1"/>
        <v>60075.5</v>
      </c>
      <c r="G29" s="7">
        <v>5000</v>
      </c>
      <c r="H29" s="7">
        <v>5400</v>
      </c>
      <c r="I29" s="7">
        <f t="shared" si="2"/>
        <v>10400</v>
      </c>
      <c r="J29" s="34">
        <f t="shared" si="3"/>
        <v>49675.5</v>
      </c>
    </row>
    <row r="30" spans="1:10" ht="27.75" customHeight="1" outlineLevel="1">
      <c r="A30" s="30" t="s">
        <v>11</v>
      </c>
      <c r="B30" s="30" t="s">
        <v>11</v>
      </c>
      <c r="C30" s="30" t="s">
        <v>28</v>
      </c>
      <c r="D30" s="7">
        <v>5333.9</v>
      </c>
      <c r="E30" s="7">
        <v>203.2</v>
      </c>
      <c r="F30" s="7">
        <f t="shared" si="1"/>
        <v>5537.0999999999995</v>
      </c>
      <c r="G30" s="7">
        <v>5333.9</v>
      </c>
      <c r="H30" s="7">
        <v>203.2</v>
      </c>
      <c r="I30" s="7">
        <f t="shared" si="2"/>
        <v>5537.0999999999995</v>
      </c>
      <c r="J30" s="34">
        <f t="shared" si="3"/>
        <v>0</v>
      </c>
    </row>
    <row r="31" spans="1:10" ht="13.2">
      <c r="A31" s="31" t="s">
        <v>13</v>
      </c>
      <c r="B31" s="31" t="s">
        <v>60</v>
      </c>
      <c r="C31" s="29" t="s">
        <v>68</v>
      </c>
      <c r="D31" s="5">
        <v>498.1</v>
      </c>
      <c r="E31" s="5">
        <f>E32</f>
        <v>-200</v>
      </c>
      <c r="F31" s="5">
        <f t="shared" si="1"/>
        <v>298.10000000000002</v>
      </c>
      <c r="G31" s="6">
        <f>G32</f>
        <v>498.1</v>
      </c>
      <c r="H31" s="5">
        <f>H32</f>
        <v>-200</v>
      </c>
      <c r="I31" s="5">
        <f t="shared" si="2"/>
        <v>298.10000000000002</v>
      </c>
      <c r="J31" s="33">
        <f t="shared" si="3"/>
        <v>0</v>
      </c>
    </row>
    <row r="32" spans="1:10" ht="26.25" customHeight="1" outlineLevel="1">
      <c r="A32" s="30" t="s">
        <v>13</v>
      </c>
      <c r="B32" s="30" t="s">
        <v>7</v>
      </c>
      <c r="C32" s="30" t="s">
        <v>29</v>
      </c>
      <c r="D32" s="7">
        <v>498.1</v>
      </c>
      <c r="E32" s="7">
        <v>-200</v>
      </c>
      <c r="F32" s="7">
        <f t="shared" si="1"/>
        <v>298.10000000000002</v>
      </c>
      <c r="G32" s="7">
        <v>498.1</v>
      </c>
      <c r="H32" s="7">
        <v>-200</v>
      </c>
      <c r="I32" s="7">
        <f t="shared" si="2"/>
        <v>298.10000000000002</v>
      </c>
      <c r="J32" s="34">
        <f t="shared" si="3"/>
        <v>0</v>
      </c>
    </row>
    <row r="33" spans="1:10" ht="13.2">
      <c r="A33" s="31" t="s">
        <v>15</v>
      </c>
      <c r="B33" s="31" t="s">
        <v>60</v>
      </c>
      <c r="C33" s="29" t="s">
        <v>69</v>
      </c>
      <c r="D33" s="5">
        <v>456745.5</v>
      </c>
      <c r="E33" s="5">
        <f>E34+E35+E36+E37+E38</f>
        <v>2751.5</v>
      </c>
      <c r="F33" s="5">
        <f t="shared" si="1"/>
        <v>459497</v>
      </c>
      <c r="G33" s="6">
        <f>SUM(G34:G38)</f>
        <v>206017.6</v>
      </c>
      <c r="H33" s="5">
        <f>H34+H35+H36+H37+H38</f>
        <v>2751.5</v>
      </c>
      <c r="I33" s="5">
        <f t="shared" si="2"/>
        <v>208769.1</v>
      </c>
      <c r="J33" s="33">
        <f t="shared" si="3"/>
        <v>250727.9</v>
      </c>
    </row>
    <row r="34" spans="1:10" ht="13.2" outlineLevel="1">
      <c r="A34" s="30" t="s">
        <v>15</v>
      </c>
      <c r="B34" s="30" t="s">
        <v>4</v>
      </c>
      <c r="C34" s="30" t="s">
        <v>30</v>
      </c>
      <c r="D34" s="7">
        <v>97353.3</v>
      </c>
      <c r="E34" s="7">
        <v>75</v>
      </c>
      <c r="F34" s="7">
        <f t="shared" si="1"/>
        <v>97428.3</v>
      </c>
      <c r="G34" s="7">
        <v>97309.8</v>
      </c>
      <c r="H34" s="7">
        <v>75</v>
      </c>
      <c r="I34" s="7">
        <f t="shared" si="2"/>
        <v>97384.8</v>
      </c>
      <c r="J34" s="34">
        <f t="shared" si="3"/>
        <v>43.5</v>
      </c>
    </row>
    <row r="35" spans="1:10" ht="13.2" outlineLevel="1">
      <c r="A35" s="30" t="s">
        <v>15</v>
      </c>
      <c r="B35" s="30" t="s">
        <v>5</v>
      </c>
      <c r="C35" s="30" t="s">
        <v>31</v>
      </c>
      <c r="D35" s="7">
        <v>333058.3</v>
      </c>
      <c r="E35" s="7">
        <v>1330</v>
      </c>
      <c r="F35" s="7">
        <f t="shared" si="1"/>
        <v>334388.3</v>
      </c>
      <c r="G35" s="7">
        <v>84335.7</v>
      </c>
      <c r="H35" s="7">
        <v>1330</v>
      </c>
      <c r="I35" s="7">
        <f t="shared" si="2"/>
        <v>85665.7</v>
      </c>
      <c r="J35" s="34">
        <f t="shared" si="3"/>
        <v>248722.59999999998</v>
      </c>
    </row>
    <row r="36" spans="1:10" ht="29.25" customHeight="1" outlineLevel="1">
      <c r="A36" s="30" t="s">
        <v>15</v>
      </c>
      <c r="B36" s="30" t="s">
        <v>11</v>
      </c>
      <c r="C36" s="30" t="s">
        <v>32</v>
      </c>
      <c r="D36" s="7">
        <v>100</v>
      </c>
      <c r="E36" s="7">
        <v>0</v>
      </c>
      <c r="F36" s="7">
        <f t="shared" si="1"/>
        <v>100</v>
      </c>
      <c r="G36" s="7">
        <v>100</v>
      </c>
      <c r="H36" s="7">
        <v>0</v>
      </c>
      <c r="I36" s="7">
        <f t="shared" si="2"/>
        <v>100</v>
      </c>
      <c r="J36" s="34">
        <f t="shared" si="3"/>
        <v>0</v>
      </c>
    </row>
    <row r="37" spans="1:10" ht="21" customHeight="1" outlineLevel="1">
      <c r="A37" s="30" t="s">
        <v>15</v>
      </c>
      <c r="B37" s="30" t="s">
        <v>15</v>
      </c>
      <c r="C37" s="30" t="s">
        <v>33</v>
      </c>
      <c r="D37" s="7">
        <v>11298.9</v>
      </c>
      <c r="E37" s="7">
        <v>1446.5</v>
      </c>
      <c r="F37" s="7">
        <f t="shared" si="1"/>
        <v>12745.4</v>
      </c>
      <c r="G37" s="7">
        <v>11298.9</v>
      </c>
      <c r="H37" s="7">
        <v>1446.5</v>
      </c>
      <c r="I37" s="7">
        <f t="shared" si="2"/>
        <v>12745.4</v>
      </c>
      <c r="J37" s="34">
        <f t="shared" si="3"/>
        <v>0</v>
      </c>
    </row>
    <row r="38" spans="1:10" ht="13.2" outlineLevel="1">
      <c r="A38" s="30" t="s">
        <v>15</v>
      </c>
      <c r="B38" s="30" t="s">
        <v>21</v>
      </c>
      <c r="C38" s="30" t="s">
        <v>34</v>
      </c>
      <c r="D38" s="7">
        <v>14935</v>
      </c>
      <c r="E38" s="7">
        <v>-100</v>
      </c>
      <c r="F38" s="7">
        <f t="shared" si="1"/>
        <v>14835</v>
      </c>
      <c r="G38" s="7">
        <v>12973.2</v>
      </c>
      <c r="H38" s="7">
        <v>-100</v>
      </c>
      <c r="I38" s="7">
        <f t="shared" si="2"/>
        <v>12873.2</v>
      </c>
      <c r="J38" s="34">
        <f t="shared" si="3"/>
        <v>1961.7999999999993</v>
      </c>
    </row>
    <row r="39" spans="1:10" ht="13.2">
      <c r="A39" s="31" t="s">
        <v>35</v>
      </c>
      <c r="B39" s="31" t="s">
        <v>60</v>
      </c>
      <c r="C39" s="29" t="s">
        <v>70</v>
      </c>
      <c r="D39" s="5">
        <v>20671.900000000001</v>
      </c>
      <c r="E39" s="5">
        <f>E40+E41</f>
        <v>239.7</v>
      </c>
      <c r="F39" s="5">
        <f t="shared" si="1"/>
        <v>20911.600000000002</v>
      </c>
      <c r="G39" s="6">
        <f>SUM(G40:G41)</f>
        <v>19261.7</v>
      </c>
      <c r="H39" s="5">
        <f>H40+H41</f>
        <v>239.7</v>
      </c>
      <c r="I39" s="5">
        <f t="shared" si="2"/>
        <v>19501.400000000001</v>
      </c>
      <c r="J39" s="33">
        <f t="shared" si="3"/>
        <v>1410.2000000000007</v>
      </c>
    </row>
    <row r="40" spans="1:10" ht="13.2" outlineLevel="1">
      <c r="A40" s="30" t="s">
        <v>35</v>
      </c>
      <c r="B40" s="30" t="s">
        <v>4</v>
      </c>
      <c r="C40" s="30" t="s">
        <v>36</v>
      </c>
      <c r="D40" s="7">
        <v>18471.7</v>
      </c>
      <c r="E40" s="7">
        <v>239.7</v>
      </c>
      <c r="F40" s="7">
        <f t="shared" si="1"/>
        <v>18711.400000000001</v>
      </c>
      <c r="G40" s="7">
        <v>17061.5</v>
      </c>
      <c r="H40" s="7">
        <v>239.7</v>
      </c>
      <c r="I40" s="7">
        <f t="shared" si="2"/>
        <v>17301.2</v>
      </c>
      <c r="J40" s="34">
        <f t="shared" si="3"/>
        <v>1410.2000000000007</v>
      </c>
    </row>
    <row r="41" spans="1:10" ht="26.4" outlineLevel="1">
      <c r="A41" s="30" t="s">
        <v>35</v>
      </c>
      <c r="B41" s="30" t="s">
        <v>9</v>
      </c>
      <c r="C41" s="30" t="s">
        <v>37</v>
      </c>
      <c r="D41" s="7">
        <v>2200.1999999999998</v>
      </c>
      <c r="E41" s="7">
        <v>0</v>
      </c>
      <c r="F41" s="7">
        <f t="shared" si="1"/>
        <v>2200.1999999999998</v>
      </c>
      <c r="G41" s="7">
        <v>2200.1999999999998</v>
      </c>
      <c r="H41" s="7">
        <v>0</v>
      </c>
      <c r="I41" s="7">
        <f t="shared" si="2"/>
        <v>2200.1999999999998</v>
      </c>
      <c r="J41" s="34">
        <f t="shared" si="3"/>
        <v>0</v>
      </c>
    </row>
    <row r="42" spans="1:10" ht="13.2">
      <c r="A42" s="31" t="s">
        <v>21</v>
      </c>
      <c r="B42" s="31" t="s">
        <v>60</v>
      </c>
      <c r="C42" s="29" t="s">
        <v>71</v>
      </c>
      <c r="D42" s="5">
        <v>99556.4</v>
      </c>
      <c r="E42" s="5">
        <f>E43+E44+E45+E46+E47</f>
        <v>0</v>
      </c>
      <c r="F42" s="5">
        <f t="shared" si="1"/>
        <v>99556.4</v>
      </c>
      <c r="G42" s="6">
        <f>SUM(G43:G47)</f>
        <v>6015.3</v>
      </c>
      <c r="H42" s="5">
        <f>H43+H44+H45+H46+H47</f>
        <v>0</v>
      </c>
      <c r="I42" s="5">
        <f t="shared" si="2"/>
        <v>6015.3</v>
      </c>
      <c r="J42" s="33">
        <f t="shared" si="3"/>
        <v>93541.099999999991</v>
      </c>
    </row>
    <row r="43" spans="1:10" ht="13.2" outlineLevel="1">
      <c r="A43" s="30" t="s">
        <v>21</v>
      </c>
      <c r="B43" s="30" t="s">
        <v>4</v>
      </c>
      <c r="C43" s="30" t="s">
        <v>38</v>
      </c>
      <c r="D43" s="7">
        <v>32160.7</v>
      </c>
      <c r="E43" s="7">
        <v>0</v>
      </c>
      <c r="F43" s="7">
        <f t="shared" si="1"/>
        <v>32160.7</v>
      </c>
      <c r="G43" s="7">
        <v>4424</v>
      </c>
      <c r="H43" s="7">
        <v>0</v>
      </c>
      <c r="I43" s="7">
        <f t="shared" si="2"/>
        <v>4424</v>
      </c>
      <c r="J43" s="34">
        <f t="shared" si="3"/>
        <v>27736.7</v>
      </c>
    </row>
    <row r="44" spans="1:10" ht="13.2" outlineLevel="1">
      <c r="A44" s="30" t="s">
        <v>21</v>
      </c>
      <c r="B44" s="30" t="s">
        <v>5</v>
      </c>
      <c r="C44" s="30" t="s">
        <v>39</v>
      </c>
      <c r="D44" s="7">
        <v>37718.6</v>
      </c>
      <c r="E44" s="7">
        <v>0</v>
      </c>
      <c r="F44" s="7">
        <f t="shared" si="1"/>
        <v>37718.6</v>
      </c>
      <c r="G44" s="7">
        <v>1225.5</v>
      </c>
      <c r="H44" s="7">
        <v>0</v>
      </c>
      <c r="I44" s="7">
        <f t="shared" si="2"/>
        <v>1225.5</v>
      </c>
      <c r="J44" s="34">
        <f t="shared" si="3"/>
        <v>36493.1</v>
      </c>
    </row>
    <row r="45" spans="1:10" ht="26.4" outlineLevel="1">
      <c r="A45" s="30" t="s">
        <v>21</v>
      </c>
      <c r="B45" s="30" t="s">
        <v>7</v>
      </c>
      <c r="C45" s="30" t="s">
        <v>40</v>
      </c>
      <c r="D45" s="7">
        <v>386</v>
      </c>
      <c r="E45" s="7">
        <v>0</v>
      </c>
      <c r="F45" s="7">
        <f t="shared" si="1"/>
        <v>386</v>
      </c>
      <c r="G45" s="7">
        <v>5.3</v>
      </c>
      <c r="H45" s="7">
        <v>0</v>
      </c>
      <c r="I45" s="7">
        <f t="shared" si="2"/>
        <v>5.3</v>
      </c>
      <c r="J45" s="34">
        <f t="shared" si="3"/>
        <v>380.7</v>
      </c>
    </row>
    <row r="46" spans="1:10" ht="13.2" outlineLevel="1">
      <c r="A46" s="30" t="s">
        <v>21</v>
      </c>
      <c r="B46" s="30" t="s">
        <v>9</v>
      </c>
      <c r="C46" s="30" t="s">
        <v>41</v>
      </c>
      <c r="D46" s="7">
        <v>15368.9</v>
      </c>
      <c r="E46" s="7">
        <v>0</v>
      </c>
      <c r="F46" s="7">
        <f t="shared" si="1"/>
        <v>15368.9</v>
      </c>
      <c r="G46" s="7">
        <v>360.5</v>
      </c>
      <c r="H46" s="7">
        <v>0</v>
      </c>
      <c r="I46" s="7">
        <f t="shared" si="2"/>
        <v>360.5</v>
      </c>
      <c r="J46" s="34">
        <f t="shared" si="3"/>
        <v>15008.4</v>
      </c>
    </row>
    <row r="47" spans="1:10" ht="18" customHeight="1" outlineLevel="1">
      <c r="A47" s="30" t="s">
        <v>21</v>
      </c>
      <c r="B47" s="30" t="s">
        <v>21</v>
      </c>
      <c r="C47" s="30" t="s">
        <v>42</v>
      </c>
      <c r="D47" s="7">
        <v>13922.2</v>
      </c>
      <c r="E47" s="7">
        <v>0</v>
      </c>
      <c r="F47" s="7">
        <f t="shared" si="1"/>
        <v>13922.2</v>
      </c>
      <c r="G47" s="8">
        <v>0</v>
      </c>
      <c r="H47" s="7">
        <v>0</v>
      </c>
      <c r="I47" s="7">
        <f t="shared" si="2"/>
        <v>0</v>
      </c>
      <c r="J47" s="34">
        <f t="shared" si="3"/>
        <v>13922.2</v>
      </c>
    </row>
    <row r="48" spans="1:10" ht="13.2">
      <c r="A48" s="31" t="s">
        <v>43</v>
      </c>
      <c r="B48" s="31" t="s">
        <v>60</v>
      </c>
      <c r="C48" s="29" t="s">
        <v>72</v>
      </c>
      <c r="D48" s="5">
        <v>71300.899999999994</v>
      </c>
      <c r="E48" s="5">
        <f>E49+E50+E51</f>
        <v>0</v>
      </c>
      <c r="F48" s="5">
        <f t="shared" si="1"/>
        <v>71300.899999999994</v>
      </c>
      <c r="G48" s="6">
        <f>SUM(G49:G51)</f>
        <v>5320.8</v>
      </c>
      <c r="H48" s="5">
        <f>H49+H50+H51</f>
        <v>0</v>
      </c>
      <c r="I48" s="5">
        <f t="shared" si="2"/>
        <v>5320.8</v>
      </c>
      <c r="J48" s="33">
        <f t="shared" si="3"/>
        <v>65980.099999999991</v>
      </c>
    </row>
    <row r="49" spans="1:10" ht="13.2" outlineLevel="1">
      <c r="A49" s="30" t="s">
        <v>43</v>
      </c>
      <c r="B49" s="30" t="s">
        <v>4</v>
      </c>
      <c r="C49" s="30" t="s">
        <v>44</v>
      </c>
      <c r="D49" s="7">
        <v>3300</v>
      </c>
      <c r="E49" s="7">
        <v>0</v>
      </c>
      <c r="F49" s="7">
        <f t="shared" si="1"/>
        <v>3300</v>
      </c>
      <c r="G49" s="7">
        <v>3300</v>
      </c>
      <c r="H49" s="7">
        <v>0</v>
      </c>
      <c r="I49" s="7">
        <f t="shared" si="2"/>
        <v>3300</v>
      </c>
      <c r="J49" s="34">
        <f t="shared" si="3"/>
        <v>0</v>
      </c>
    </row>
    <row r="50" spans="1:10" ht="13.2" outlineLevel="1">
      <c r="A50" s="30" t="s">
        <v>43</v>
      </c>
      <c r="B50" s="30" t="s">
        <v>7</v>
      </c>
      <c r="C50" s="30" t="s">
        <v>45</v>
      </c>
      <c r="D50" s="7">
        <v>49317.1</v>
      </c>
      <c r="E50" s="7">
        <v>0</v>
      </c>
      <c r="F50" s="7">
        <f t="shared" si="1"/>
        <v>49317.1</v>
      </c>
      <c r="G50" s="7">
        <v>2020.8</v>
      </c>
      <c r="H50" s="7">
        <v>0</v>
      </c>
      <c r="I50" s="7">
        <f t="shared" si="2"/>
        <v>2020.8</v>
      </c>
      <c r="J50" s="34">
        <f t="shared" si="3"/>
        <v>47296.299999999996</v>
      </c>
    </row>
    <row r="51" spans="1:10" ht="13.2" outlineLevel="1">
      <c r="A51" s="30" t="s">
        <v>43</v>
      </c>
      <c r="B51" s="30" t="s">
        <v>9</v>
      </c>
      <c r="C51" s="30" t="s">
        <v>46</v>
      </c>
      <c r="D51" s="7">
        <v>18683.8</v>
      </c>
      <c r="E51" s="7">
        <v>0</v>
      </c>
      <c r="F51" s="7">
        <f t="shared" si="1"/>
        <v>18683.8</v>
      </c>
      <c r="G51" s="8">
        <v>0</v>
      </c>
      <c r="H51" s="7">
        <v>0</v>
      </c>
      <c r="I51" s="7">
        <f t="shared" si="2"/>
        <v>0</v>
      </c>
      <c r="J51" s="34">
        <f t="shared" si="3"/>
        <v>18683.8</v>
      </c>
    </row>
    <row r="52" spans="1:10" ht="13.2">
      <c r="A52" s="31" t="s">
        <v>17</v>
      </c>
      <c r="B52" s="31" t="s">
        <v>60</v>
      </c>
      <c r="C52" s="29" t="s">
        <v>73</v>
      </c>
      <c r="D52" s="5">
        <v>4264</v>
      </c>
      <c r="E52" s="5">
        <f>E53</f>
        <v>400</v>
      </c>
      <c r="F52" s="5">
        <f t="shared" si="1"/>
        <v>4664</v>
      </c>
      <c r="G52" s="6">
        <f>G53</f>
        <v>4264</v>
      </c>
      <c r="H52" s="5">
        <f>H53</f>
        <v>400</v>
      </c>
      <c r="I52" s="5">
        <f t="shared" si="2"/>
        <v>4664</v>
      </c>
      <c r="J52" s="33">
        <f t="shared" si="3"/>
        <v>0</v>
      </c>
    </row>
    <row r="53" spans="1:10" ht="13.2" outlineLevel="1">
      <c r="A53" s="30" t="s">
        <v>17</v>
      </c>
      <c r="B53" s="30" t="s">
        <v>4</v>
      </c>
      <c r="C53" s="30" t="s">
        <v>47</v>
      </c>
      <c r="D53" s="7">
        <v>4264</v>
      </c>
      <c r="E53" s="7">
        <v>400</v>
      </c>
      <c r="F53" s="7">
        <f t="shared" si="1"/>
        <v>4664</v>
      </c>
      <c r="G53" s="7">
        <v>4264</v>
      </c>
      <c r="H53" s="7">
        <v>400</v>
      </c>
      <c r="I53" s="7">
        <f t="shared" si="2"/>
        <v>4664</v>
      </c>
      <c r="J53" s="34">
        <f t="shared" si="3"/>
        <v>0</v>
      </c>
    </row>
    <row r="54" spans="1:10" ht="19.5" customHeight="1">
      <c r="A54" s="31" t="s">
        <v>25</v>
      </c>
      <c r="B54" s="31" t="s">
        <v>60</v>
      </c>
      <c r="C54" s="29" t="s">
        <v>74</v>
      </c>
      <c r="D54" s="5">
        <v>1938.6</v>
      </c>
      <c r="E54" s="5">
        <f>E55+E56</f>
        <v>128</v>
      </c>
      <c r="F54" s="5">
        <f t="shared" si="1"/>
        <v>2066.6</v>
      </c>
      <c r="G54" s="6">
        <f>G55+G56</f>
        <v>1938.6</v>
      </c>
      <c r="H54" s="5">
        <f>H55+H56</f>
        <v>128</v>
      </c>
      <c r="I54" s="5">
        <f t="shared" si="2"/>
        <v>2066.6</v>
      </c>
      <c r="J54" s="33">
        <f t="shared" si="3"/>
        <v>0</v>
      </c>
    </row>
    <row r="55" spans="1:10" ht="13.2" outlineLevel="1">
      <c r="A55" s="30" t="s">
        <v>25</v>
      </c>
      <c r="B55" s="30" t="s">
        <v>5</v>
      </c>
      <c r="C55" s="30" t="s">
        <v>48</v>
      </c>
      <c r="D55" s="7">
        <v>1888.6</v>
      </c>
      <c r="E55" s="7">
        <v>128</v>
      </c>
      <c r="F55" s="7">
        <f t="shared" si="1"/>
        <v>2016.6</v>
      </c>
      <c r="G55" s="7">
        <v>1888.6</v>
      </c>
      <c r="H55" s="7">
        <v>128</v>
      </c>
      <c r="I55" s="7">
        <f t="shared" si="2"/>
        <v>2016.6</v>
      </c>
      <c r="J55" s="34">
        <f t="shared" si="3"/>
        <v>0</v>
      </c>
    </row>
    <row r="56" spans="1:10" ht="25.5" customHeight="1" outlineLevel="1">
      <c r="A56" s="30" t="s">
        <v>25</v>
      </c>
      <c r="B56" s="30" t="s">
        <v>9</v>
      </c>
      <c r="C56" s="30" t="s">
        <v>49</v>
      </c>
      <c r="D56" s="7">
        <v>50</v>
      </c>
      <c r="E56" s="7">
        <v>0</v>
      </c>
      <c r="F56" s="7">
        <f t="shared" si="1"/>
        <v>50</v>
      </c>
      <c r="G56" s="7">
        <v>50</v>
      </c>
      <c r="H56" s="7">
        <v>0</v>
      </c>
      <c r="I56" s="7">
        <f t="shared" si="2"/>
        <v>50</v>
      </c>
      <c r="J56" s="34">
        <f t="shared" si="3"/>
        <v>0</v>
      </c>
    </row>
    <row r="57" spans="1:10" ht="32.25" customHeight="1">
      <c r="A57" s="31" t="s">
        <v>19</v>
      </c>
      <c r="B57" s="31" t="s">
        <v>60</v>
      </c>
      <c r="C57" s="29" t="s">
        <v>75</v>
      </c>
      <c r="D57" s="5">
        <v>339.5</v>
      </c>
      <c r="E57" s="5">
        <f>E58</f>
        <v>-290</v>
      </c>
      <c r="F57" s="5">
        <f t="shared" si="1"/>
        <v>49.5</v>
      </c>
      <c r="G57" s="6">
        <f>G58</f>
        <v>339.5</v>
      </c>
      <c r="H57" s="5">
        <f>H58</f>
        <v>-300</v>
      </c>
      <c r="I57" s="5">
        <f t="shared" si="2"/>
        <v>39.5</v>
      </c>
      <c r="J57" s="33">
        <f t="shared" si="3"/>
        <v>10</v>
      </c>
    </row>
    <row r="58" spans="1:10" ht="26.4" outlineLevel="1">
      <c r="A58" s="30" t="s">
        <v>19</v>
      </c>
      <c r="B58" s="30" t="s">
        <v>4</v>
      </c>
      <c r="C58" s="30" t="s">
        <v>50</v>
      </c>
      <c r="D58" s="7">
        <v>339.5</v>
      </c>
      <c r="E58" s="7">
        <f>-300+10</f>
        <v>-290</v>
      </c>
      <c r="F58" s="7">
        <f t="shared" si="1"/>
        <v>49.5</v>
      </c>
      <c r="G58" s="7">
        <v>339.5</v>
      </c>
      <c r="H58" s="7">
        <v>-300</v>
      </c>
      <c r="I58" s="7">
        <f t="shared" si="2"/>
        <v>39.5</v>
      </c>
      <c r="J58" s="34">
        <f t="shared" si="3"/>
        <v>10</v>
      </c>
    </row>
    <row r="59" spans="1:10" ht="13.2">
      <c r="A59" s="32" t="s">
        <v>0</v>
      </c>
      <c r="B59" s="32"/>
      <c r="C59" s="32" t="s">
        <v>76</v>
      </c>
      <c r="D59" s="9">
        <v>805961.4</v>
      </c>
      <c r="E59" s="9">
        <f>E13+E22+E24+E28+E31+E33+E39+E42+E48+E52+E54+E57</f>
        <v>10028.700000000001</v>
      </c>
      <c r="F59" s="5">
        <f>F13+F22+F24+F28+F31+F33+F39+F42+F48+F52+F54+F57</f>
        <v>815990.1</v>
      </c>
      <c r="G59" s="5">
        <f t="shared" ref="G59:J59" si="4">G13+G22+G24+G28+G31+G33+G39+G42+G48+G52+G54+G57</f>
        <v>327035.99999999994</v>
      </c>
      <c r="H59" s="5">
        <f t="shared" si="4"/>
        <v>10028.700000000001</v>
      </c>
      <c r="I59" s="5">
        <f t="shared" si="4"/>
        <v>337064.69999999995</v>
      </c>
      <c r="J59" s="5">
        <f t="shared" si="4"/>
        <v>478925.39999999997</v>
      </c>
    </row>
    <row r="60" spans="1:10" ht="42.75" customHeight="1">
      <c r="A60" s="1"/>
    </row>
    <row r="61" spans="1:10" ht="42.75" customHeight="1">
      <c r="A61" s="1"/>
    </row>
  </sheetData>
  <mergeCells count="4">
    <mergeCell ref="A5:J6"/>
    <mergeCell ref="F1:J1"/>
    <mergeCell ref="F2:J2"/>
    <mergeCell ref="F3:J3"/>
  </mergeCells>
  <pageMargins left="0.98425196850393704" right="0.74803149606299213" top="0.16" bottom="0.51181102362204722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2012-08-31T06:34:03Z</cp:lastPrinted>
  <dcterms:created xsi:type="dcterms:W3CDTF">2002-03-11T10:22:12Z</dcterms:created>
  <dcterms:modified xsi:type="dcterms:W3CDTF">2012-09-17T09:33:49Z</dcterms:modified>
</cp:coreProperties>
</file>