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6" yWindow="252" windowWidth="15456" windowHeight="10320"/>
  </bookViews>
  <sheets>
    <sheet name="Бюджет" sheetId="3" r:id="rId1"/>
  </sheets>
  <definedNames>
    <definedName name="APPT" localSheetId="0">Бюджет!$A$15</definedName>
    <definedName name="FIO" localSheetId="0">Бюджет!$H$15</definedName>
    <definedName name="SIGN" localSheetId="0">Бюджет!$A$13:$J$14</definedName>
  </definedNames>
  <calcPr calcId="124519"/>
</workbook>
</file>

<file path=xl/calcChain.xml><?xml version="1.0" encoding="utf-8"?>
<calcChain xmlns="http://schemas.openxmlformats.org/spreadsheetml/2006/main">
  <c r="F111" i="3"/>
  <c r="F112"/>
  <c r="G116"/>
  <c r="G115"/>
  <c r="F115"/>
  <c r="F312" l="1"/>
  <c r="E311"/>
  <c r="E30"/>
  <c r="E25" s="1"/>
  <c r="E8" s="1"/>
  <c r="E313" l="1"/>
  <c r="I123"/>
  <c r="H123"/>
  <c r="G124"/>
  <c r="G123" s="1"/>
  <c r="F123"/>
  <c r="F311"/>
  <c r="F310" s="1"/>
  <c r="F307"/>
  <c r="F306" s="1"/>
  <c r="G306" s="1"/>
  <c r="F304"/>
  <c r="F303" s="1"/>
  <c r="F300"/>
  <c r="F298"/>
  <c r="F296"/>
  <c r="F294"/>
  <c r="F290"/>
  <c r="F288"/>
  <c r="F286"/>
  <c r="F284"/>
  <c r="F283" s="1"/>
  <c r="G283" s="1"/>
  <c r="F280"/>
  <c r="F278"/>
  <c r="F276"/>
  <c r="F274"/>
  <c r="F272"/>
  <c r="F270"/>
  <c r="F267"/>
  <c r="F265"/>
  <c r="F263"/>
  <c r="F261"/>
  <c r="F260" s="1"/>
  <c r="G260" s="1"/>
  <c r="F258"/>
  <c r="F257" s="1"/>
  <c r="F254"/>
  <c r="F252"/>
  <c r="F250"/>
  <c r="F248"/>
  <c r="F246"/>
  <c r="F244"/>
  <c r="F242"/>
  <c r="F240"/>
  <c r="F238"/>
  <c r="F236"/>
  <c r="F234"/>
  <c r="F232"/>
  <c r="F230"/>
  <c r="F228"/>
  <c r="F225"/>
  <c r="F223"/>
  <c r="F220"/>
  <c r="F219" s="1"/>
  <c r="G219" s="1"/>
  <c r="F217"/>
  <c r="F215"/>
  <c r="F213"/>
  <c r="F210"/>
  <c r="F209" s="1"/>
  <c r="F206"/>
  <c r="F204"/>
  <c r="F202"/>
  <c r="F200"/>
  <c r="F199" s="1"/>
  <c r="G199" s="1"/>
  <c r="F197"/>
  <c r="F194"/>
  <c r="F192"/>
  <c r="F190"/>
  <c r="F186"/>
  <c r="F181"/>
  <c r="F178"/>
  <c r="F176"/>
  <c r="G176" s="1"/>
  <c r="F174"/>
  <c r="F171"/>
  <c r="F169"/>
  <c r="F166"/>
  <c r="G166" s="1"/>
  <c r="F163"/>
  <c r="F160"/>
  <c r="G160" s="1"/>
  <c r="F158"/>
  <c r="F156"/>
  <c r="F155" s="1"/>
  <c r="G155" s="1"/>
  <c r="F152"/>
  <c r="F151" s="1"/>
  <c r="G151" s="1"/>
  <c r="F149"/>
  <c r="F148" s="1"/>
  <c r="G148" s="1"/>
  <c r="F146"/>
  <c r="F142"/>
  <c r="G142" s="1"/>
  <c r="F140"/>
  <c r="F138"/>
  <c r="G138" s="1"/>
  <c r="F136"/>
  <c r="F134"/>
  <c r="G134" s="1"/>
  <c r="F132"/>
  <c r="F130"/>
  <c r="G130" s="1"/>
  <c r="F128"/>
  <c r="F126"/>
  <c r="G126" s="1"/>
  <c r="F113"/>
  <c r="G113" s="1"/>
  <c r="F109"/>
  <c r="F108" s="1"/>
  <c r="F102"/>
  <c r="F100"/>
  <c r="F98"/>
  <c r="F96"/>
  <c r="F94"/>
  <c r="F92"/>
  <c r="F87"/>
  <c r="G87" s="1"/>
  <c r="F85"/>
  <c r="F83"/>
  <c r="G83" s="1"/>
  <c r="F78"/>
  <c r="F77" s="1"/>
  <c r="G77" s="1"/>
  <c r="F74"/>
  <c r="F73" s="1"/>
  <c r="F70"/>
  <c r="F68"/>
  <c r="F66"/>
  <c r="F64"/>
  <c r="F59"/>
  <c r="G59" s="1"/>
  <c r="F57"/>
  <c r="F55"/>
  <c r="F53"/>
  <c r="F51"/>
  <c r="F47"/>
  <c r="F45"/>
  <c r="F43"/>
  <c r="F41"/>
  <c r="F39"/>
  <c r="F36"/>
  <c r="F35" s="1"/>
  <c r="G35" s="1"/>
  <c r="F30"/>
  <c r="G30" s="1"/>
  <c r="F28"/>
  <c r="F26"/>
  <c r="F25" s="1"/>
  <c r="G25" s="1"/>
  <c r="F23"/>
  <c r="F22" s="1"/>
  <c r="G22" s="1"/>
  <c r="F20"/>
  <c r="G20" s="1"/>
  <c r="F18"/>
  <c r="F15"/>
  <c r="G15" s="1"/>
  <c r="F10"/>
  <c r="F9" s="1"/>
  <c r="F62"/>
  <c r="F61" s="1"/>
  <c r="G61" s="1"/>
  <c r="F63"/>
  <c r="F145"/>
  <c r="F144" s="1"/>
  <c r="G144" s="1"/>
  <c r="F122"/>
  <c r="F121" s="1"/>
  <c r="G121" s="1"/>
  <c r="F120"/>
  <c r="F119" s="1"/>
  <c r="G119" s="1"/>
  <c r="F82"/>
  <c r="F81" s="1"/>
  <c r="F189"/>
  <c r="F188" s="1"/>
  <c r="G188" s="1"/>
  <c r="F34"/>
  <c r="F33" s="1"/>
  <c r="F106"/>
  <c r="F105" s="1"/>
  <c r="F14"/>
  <c r="F13" s="1"/>
  <c r="G13" s="1"/>
  <c r="G10"/>
  <c r="G11"/>
  <c r="G14"/>
  <c r="G16"/>
  <c r="G18"/>
  <c r="G19"/>
  <c r="G21"/>
  <c r="G23"/>
  <c r="G24"/>
  <c r="G27"/>
  <c r="G28"/>
  <c r="G29"/>
  <c r="G31"/>
  <c r="G34"/>
  <c r="G36"/>
  <c r="G37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60"/>
  <c r="G63"/>
  <c r="G64"/>
  <c r="G65"/>
  <c r="G66"/>
  <c r="G67"/>
  <c r="G68"/>
  <c r="G69"/>
  <c r="G70"/>
  <c r="G71"/>
  <c r="G74"/>
  <c r="G75"/>
  <c r="G78"/>
  <c r="G79"/>
  <c r="G82"/>
  <c r="G84"/>
  <c r="G85"/>
  <c r="G86"/>
  <c r="G88"/>
  <c r="G89"/>
  <c r="G92"/>
  <c r="G93"/>
  <c r="G94"/>
  <c r="G95"/>
  <c r="G96"/>
  <c r="G97"/>
  <c r="G98"/>
  <c r="G99"/>
  <c r="G100"/>
  <c r="G101"/>
  <c r="G102"/>
  <c r="G103"/>
  <c r="G106"/>
  <c r="G109"/>
  <c r="G110"/>
  <c r="G114"/>
  <c r="G117"/>
  <c r="G118"/>
  <c r="G122"/>
  <c r="G127"/>
  <c r="G128"/>
  <c r="G129"/>
  <c r="G131"/>
  <c r="G132"/>
  <c r="G133"/>
  <c r="G135"/>
  <c r="G136"/>
  <c r="G137"/>
  <c r="G139"/>
  <c r="G140"/>
  <c r="G141"/>
  <c r="G143"/>
  <c r="G146"/>
  <c r="G147"/>
  <c r="G149"/>
  <c r="G150"/>
  <c r="G152"/>
  <c r="G153"/>
  <c r="G154"/>
  <c r="G157"/>
  <c r="G158"/>
  <c r="G159"/>
  <c r="G161"/>
  <c r="G162"/>
  <c r="G163"/>
  <c r="G164"/>
  <c r="G165"/>
  <c r="G167"/>
  <c r="G168"/>
  <c r="G169"/>
  <c r="G170"/>
  <c r="G171"/>
  <c r="G172"/>
  <c r="G173"/>
  <c r="G174"/>
  <c r="G175"/>
  <c r="G177"/>
  <c r="G178"/>
  <c r="G179"/>
  <c r="G180"/>
  <c r="G181"/>
  <c r="G182"/>
  <c r="G183"/>
  <c r="G186"/>
  <c r="G187"/>
  <c r="G190"/>
  <c r="G191"/>
  <c r="G192"/>
  <c r="G193"/>
  <c r="G194"/>
  <c r="G195"/>
  <c r="G196"/>
  <c r="G197"/>
  <c r="G198"/>
  <c r="G200"/>
  <c r="G201"/>
  <c r="G202"/>
  <c r="G203"/>
  <c r="G204"/>
  <c r="G205"/>
  <c r="G206"/>
  <c r="G207"/>
  <c r="G210"/>
  <c r="G211"/>
  <c r="G213"/>
  <c r="G214"/>
  <c r="G215"/>
  <c r="G216"/>
  <c r="G217"/>
  <c r="G218"/>
  <c r="G220"/>
  <c r="G221"/>
  <c r="G223"/>
  <c r="G224"/>
  <c r="G225"/>
  <c r="G226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8"/>
  <c r="G259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4"/>
  <c r="G285"/>
  <c r="G286"/>
  <c r="G287"/>
  <c r="G288"/>
  <c r="G289"/>
  <c r="G290"/>
  <c r="G291"/>
  <c r="G294"/>
  <c r="G295"/>
  <c r="G296"/>
  <c r="G297"/>
  <c r="G298"/>
  <c r="G299"/>
  <c r="G300"/>
  <c r="G301"/>
  <c r="G304"/>
  <c r="G305"/>
  <c r="G307"/>
  <c r="G308"/>
  <c r="G311"/>
  <c r="G312"/>
  <c r="G62" l="1"/>
  <c r="F293"/>
  <c r="F212"/>
  <c r="G212" s="1"/>
  <c r="G189"/>
  <c r="G156"/>
  <c r="G145"/>
  <c r="G120"/>
  <c r="G26"/>
  <c r="F17"/>
  <c r="G17" s="1"/>
  <c r="F91"/>
  <c r="F222"/>
  <c r="G222" s="1"/>
  <c r="F227"/>
  <c r="G227" s="1"/>
  <c r="F104"/>
  <c r="G104" s="1"/>
  <c r="G105"/>
  <c r="F72"/>
  <c r="G72" s="1"/>
  <c r="G73"/>
  <c r="G209"/>
  <c r="G293"/>
  <c r="F292"/>
  <c r="G292" s="1"/>
  <c r="F302"/>
  <c r="G302" s="1"/>
  <c r="G303"/>
  <c r="F309"/>
  <c r="G309" s="1"/>
  <c r="G310"/>
  <c r="F38"/>
  <c r="G38" s="1"/>
  <c r="F125"/>
  <c r="G125" s="1"/>
  <c r="F32"/>
  <c r="G32" s="1"/>
  <c r="G33"/>
  <c r="F80"/>
  <c r="G80" s="1"/>
  <c r="G81"/>
  <c r="G9"/>
  <c r="G91"/>
  <c r="F90"/>
  <c r="G90" s="1"/>
  <c r="F107"/>
  <c r="G107" s="1"/>
  <c r="G108"/>
  <c r="G257"/>
  <c r="F256"/>
  <c r="G256" s="1"/>
  <c r="F185"/>
  <c r="F76"/>
  <c r="G76" s="1"/>
  <c r="F12"/>
  <c r="G12" s="1"/>
  <c r="F8" l="1"/>
  <c r="G8" s="1"/>
  <c r="F208"/>
  <c r="G208" s="1"/>
  <c r="G185"/>
  <c r="F184"/>
  <c r="G184" s="1"/>
  <c r="G111"/>
  <c r="G112"/>
  <c r="F313" l="1"/>
  <c r="G313" s="1"/>
</calcChain>
</file>

<file path=xl/sharedStrings.xml><?xml version="1.0" encoding="utf-8"?>
<sst xmlns="http://schemas.openxmlformats.org/spreadsheetml/2006/main" count="1235" uniqueCount="285">
  <si>
    <t/>
  </si>
  <si>
    <t>Наименование кода</t>
  </si>
  <si>
    <t>Ассигнования 2012  год</t>
  </si>
  <si>
    <t>Ассигнования 2013  год</t>
  </si>
  <si>
    <t>Ассигнования 2014 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</si>
  <si>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</si>
  <si>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</si>
  <si>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</si>
  <si>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</si>
  <si>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</si>
  <si>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</si>
  <si>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</si>
  <si>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</si>
  <si>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</si>
  <si>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</si>
  <si>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</si>
  <si>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</si>
  <si>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Депутаты представительного органа муниципального образования</t>
  </si>
  <si>
    <t>0021200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</si>
  <si>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</si>
  <si>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</si>
  <si>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целевая программа "Функционирование и развитие системы управления Городищенского муниципального района на 2011-2014годы"</t>
  </si>
  <si>
    <t>7951810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</si>
  <si>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</si>
  <si>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</si>
  <si>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</si>
  <si>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</si>
  <si>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</si>
  <si>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</si>
  <si>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палаты муниципального образования и его заместители</t>
  </si>
  <si>
    <t>0022500</t>
  </si>
  <si>
    <t>Уплата налога на имущество организаций и земельного налога</t>
  </si>
  <si>
    <t>0029502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</si>
  <si>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</si>
  <si>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</si>
  <si>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</si>
  <si>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0200002</t>
  </si>
  <si>
    <t>Резервные фонды</t>
  </si>
  <si>
    <t>0111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</si>
  <si>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</si>
  <si>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</si>
  <si>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</si>
  <si>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</si>
  <si>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</si>
  <si>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0113</t>
  </si>
  <si>
    <t>Государственная регистрация актов гражданского состояния</t>
  </si>
  <si>
    <t>0013800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</si>
  <si>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</si>
  <si>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</si>
  <si>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Выполнение других обязательств государства</t>
  </si>
  <si>
    <t>0920300</t>
  </si>
  <si>
    <t>Прочие выплаты по обязательствам государства</t>
  </si>
  <si>
    <t>0920305</t>
  </si>
  <si>
    <t>Реализация закона Волгоградской области от 10 января 2002 г. №661-ОД "О наказах и обращениях избирателей к депутатам Волгоградской областной Думы и главе администрации Волгоградской области"</t>
  </si>
  <si>
    <t>0929600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</si>
  <si>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</si>
  <si>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</si>
  <si>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</si>
  <si>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0939900</t>
  </si>
  <si>
    <t>Программа по энергосбережению и повышению энергетической эффективности Городищенского муниципального района</t>
  </si>
  <si>
    <t>7951600</t>
  </si>
  <si>
    <t>Долгосрочная муниципальная целевая программа "Развитие инвестиционной деятельности на территории Городищенского муниципального района Волгоградской области на 2012-2015 годы"</t>
  </si>
  <si>
    <t>7951700</t>
  </si>
  <si>
    <t>7951710</t>
  </si>
  <si>
    <t>Подпрограмма "Развитие инвестиционной деятельности на территории Городищенского муниципального района Волгоградской области на 2012-2015 годы"</t>
  </si>
  <si>
    <t>7951720</t>
  </si>
  <si>
    <t>Подпрограмма "Снижение административных барьеров, оптимизация и повышение качества предоставления государственных муниципальных услуг, в том числе на базе МФЦ предоставления государственных и муниципальных услуг в Городищенском муниципальном районе Волгоградской области на 2011-2014г.г."</t>
  </si>
  <si>
    <t>7951820</t>
  </si>
  <si>
    <t>Подпрограмма "Развитие информатизации Городищенского муниципального района Волгоградской области на 2011-2014 годы"</t>
  </si>
  <si>
    <t>7951830</t>
  </si>
  <si>
    <t>Долгосрочная районная целевая программа "Развитие агропромышленного комплекса Городищенского муниципального района на 2012-2015 годы"</t>
  </si>
  <si>
    <t>7952300</t>
  </si>
  <si>
    <t>Условно утвержденные расходы</t>
  </si>
  <si>
    <t>9990000</t>
  </si>
  <si>
    <t>999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</si>
  <si>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</si>
  <si>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</si>
  <si>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</si>
  <si>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</si>
  <si>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Иные межбюджетные трансферты бюджетам бюджетной системы</t>
  </si>
  <si>
    <t>5210300</t>
  </si>
  <si>
    <t>Иные межбюджетные трансферты</t>
  </si>
  <si>
    <t>017</t>
  </si>
  <si>
    <t>НАЦИОНАЛЬНАЯ ЭКОНОМИКА</t>
  </si>
  <si>
    <t>0400</t>
  </si>
  <si>
    <t>Сельское хозяйство и рыболовство</t>
  </si>
  <si>
    <t>0405</t>
  </si>
  <si>
    <t>Резервный фонд Администрации Волгоградской области</t>
  </si>
  <si>
    <t>0700400</t>
  </si>
  <si>
    <t>Дорожное хозяйство (дорожные фонды)</t>
  </si>
  <si>
    <t>0409</t>
  </si>
  <si>
    <t>Содержание автомобильных дорог общего пользования</t>
  </si>
  <si>
    <t>3150203</t>
  </si>
  <si>
    <t>Поддержка дорожного хозяйства в муниципальных образованиях</t>
  </si>
  <si>
    <t>5210103</t>
  </si>
  <si>
    <t>Другие вопросы в области национальной экономики</t>
  </si>
  <si>
    <t>0412</t>
  </si>
  <si>
    <t>Отдельные мероприятия в области архитектуры и градостроительства АВО</t>
  </si>
  <si>
    <t>3380100</t>
  </si>
  <si>
    <t>ЖИЛИЩНО-КОММУНАЛЬНОЕ ХОЗЯЙСТВО</t>
  </si>
  <si>
    <t>0500</t>
  </si>
  <si>
    <t>Коммунальное хозяйство</t>
  </si>
  <si>
    <t>0502</t>
  </si>
  <si>
    <t>Бюджетные инвестиции в объекты капитального строительства  собственности муниципальных образований</t>
  </si>
  <si>
    <t>1020102</t>
  </si>
  <si>
    <t>Бюджетные инвестиции</t>
  </si>
  <si>
    <t>003</t>
  </si>
  <si>
    <t>Компенсация выпадающих доходов ресурсоснабжающих организаций, связанных с применением ими регулируемых тарифов на коммунальные ресурсы для населения ниже экономически обоснованных тарифов</t>
  </si>
  <si>
    <t>5210214</t>
  </si>
  <si>
    <t>Субсидии юридическим лицам</t>
  </si>
  <si>
    <t>006</t>
  </si>
  <si>
    <t>Мероприятия по развитию водоснабжения в сельской местности</t>
  </si>
  <si>
    <t>5220902</t>
  </si>
  <si>
    <t>Мероприятия по развитию газификации в сельской местности</t>
  </si>
  <si>
    <t>5220903</t>
  </si>
  <si>
    <t>Долгосрочная областная целевая программа "Жилище" на 2011-2015 годы</t>
  </si>
  <si>
    <t>5221404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</si>
  <si>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</si>
  <si>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</si>
  <si>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</si>
  <si>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</si>
  <si>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</si>
  <si>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</si>
  <si>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Долгосрочная муниципальная целевая программа «Охрана окружающей среды Городищенского муниципального района Волгоградской области на 2012-2016 гг.»</t>
  </si>
  <si>
    <t>7952200</t>
  </si>
  <si>
    <t>ОБРАЗОВАНИЕ</t>
  </si>
  <si>
    <t>0700</t>
  </si>
  <si>
    <t>Дошкольное образование</t>
  </si>
  <si>
    <t>0701</t>
  </si>
  <si>
    <t>4209900</t>
  </si>
  <si>
    <t>Долгосрочная муниципальная целевая программа «Развитие и модернизация сети образовательных учреждений на территории Городищенского муниципального района на 2011-2013 гг.»</t>
  </si>
  <si>
    <t>7951900</t>
  </si>
  <si>
    <t>Муниципальная целевая программа "Развитие отрасли "Образование" на территории Городищенского муниципального района на 2011-2014гг"</t>
  </si>
  <si>
    <t>7952100</t>
  </si>
  <si>
    <t>Общее образование</t>
  </si>
  <si>
    <t>0702</t>
  </si>
  <si>
    <t>Федеральная целевая программа развития образования на 2011 - 2015 годы</t>
  </si>
  <si>
    <t>1008900</t>
  </si>
  <si>
    <t>Выполнение функций государственными органами</t>
  </si>
  <si>
    <t>012</t>
  </si>
  <si>
    <t>4219900</t>
  </si>
  <si>
    <t>4239900</t>
  </si>
  <si>
    <t>Оздоровление детей</t>
  </si>
  <si>
    <t>4320200</t>
  </si>
  <si>
    <t>Модернизация региональных систем общего образования</t>
  </si>
  <si>
    <t>4362100</t>
  </si>
  <si>
    <t>Ежемесячное денежное вознаграждение за классное руководство</t>
  </si>
  <si>
    <t>5200900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</si>
  <si>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</si>
  <si>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</si>
  <si>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Муниципальная целевая программа"Сохранение и развитие муниципальных учреждений культуры, спорта и молодежной политики Городищенского муниципального района на 2012-2016годы"</t>
  </si>
  <si>
    <t>7952600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</si>
  <si>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</si>
  <si>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</si>
  <si>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</si>
  <si>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</si>
  <si>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Субсидии некоммерческим организациям</t>
  </si>
  <si>
    <t>019</t>
  </si>
  <si>
    <t>Другие вопросы в области образования</t>
  </si>
  <si>
    <t>0709</t>
  </si>
  <si>
    <t>4529900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</si>
  <si>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</si>
  <si>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7950800</t>
  </si>
  <si>
    <t>Мероприятия в сфере образования</t>
  </si>
  <si>
    <t>022</t>
  </si>
  <si>
    <t>Мероприятия в сфере культуры</t>
  </si>
  <si>
    <t>024</t>
  </si>
  <si>
    <t>Комплексная муниципальная целевая программа по профилактике правонарушений в Городищенском муниципальном районе на 2011-2013 годы</t>
  </si>
  <si>
    <t>7951000</t>
  </si>
  <si>
    <t>Муниципальная целевая программа "Обеспечение пожарной безопасности и антитеррорестической защищенности на 2012-2014гг"</t>
  </si>
  <si>
    <t>7952000</t>
  </si>
  <si>
    <t>Муниципальная целевая программа "Патриотическое воспитание и допризывная подготовка молодежи Городищенского муниципального района на 2012-2014 г.г."</t>
  </si>
  <si>
    <t>7952400</t>
  </si>
  <si>
    <t>Районная целевая программа "Комплексные меры противодействия наркомании на территории Городищенского муниципального района на 2012-2014 годы"</t>
  </si>
  <si>
    <t>7952700</t>
  </si>
  <si>
    <t>КУЛЬТУРА И КИНЕМАТОГРАФИЯ</t>
  </si>
  <si>
    <t>0800</t>
  </si>
  <si>
    <t>Культура</t>
  </si>
  <si>
    <t>0801</t>
  </si>
  <si>
    <t>4409900</t>
  </si>
  <si>
    <t>4429900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</si>
  <si>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</si>
  <si>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</si>
  <si>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</si>
  <si>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</si>
  <si>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</si>
  <si>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</si>
  <si>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</si>
  <si>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</si>
  <si>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Долгосрочная муниципальная целевая программа "Сохранение и развитие объектов здравоохранения на 2012-2014 годы"</t>
  </si>
  <si>
    <t>7952800</t>
  </si>
  <si>
    <t>Амбулаторная помощь</t>
  </si>
  <si>
    <t>0902</t>
  </si>
  <si>
    <t>4709900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</si>
  <si>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</si>
  <si>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</si>
  <si>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</si>
  <si>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</si>
  <si>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</si>
  <si>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</si>
  <si>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Другие вопросы в области здравоохранения</t>
  </si>
  <si>
    <t>0909</t>
  </si>
  <si>
    <t>Подпрограмма "Сахарный диабет"</t>
  </si>
  <si>
    <t>7950101</t>
  </si>
  <si>
    <t>Мероприятия в области здравоохранения</t>
  </si>
  <si>
    <t>067</t>
  </si>
  <si>
    <t>Подпрограмма "Неотложные меры по активному выявлению и профилактике туберкулеза"</t>
  </si>
  <si>
    <t>7950102</t>
  </si>
  <si>
    <t>Подпрограмма "АНТИ-ВИЧ/СПИД"</t>
  </si>
  <si>
    <t>7950104</t>
  </si>
  <si>
    <t>Подпрограмма "Профилактика трансмиссивных инфекций"</t>
  </si>
  <si>
    <t>7950105</t>
  </si>
  <si>
    <t>Подпрограмма "Вакцинопрофилактика"</t>
  </si>
  <si>
    <t>7950106</t>
  </si>
  <si>
    <t>Подпрограмма "Профилактика и лечение артериальной гипертонии"</t>
  </si>
  <si>
    <t>7950107</t>
  </si>
  <si>
    <t>Подпрограмма "Здоровый ребенок"</t>
  </si>
  <si>
    <t>7950301</t>
  </si>
  <si>
    <t>Подпрограмма "Безопасное материнство"</t>
  </si>
  <si>
    <t>7950302</t>
  </si>
  <si>
    <t>Районная целевая программа "Профилактика внутрибольничных инфекций"</t>
  </si>
  <si>
    <t>7951500</t>
  </si>
  <si>
    <t>СОЦИАЛЬНАЯ ПОЛИТИКА</t>
  </si>
  <si>
    <t>1000</t>
  </si>
  <si>
    <t>Пенсионное обеспечение</t>
  </si>
  <si>
    <t>1001</t>
  </si>
  <si>
    <t>Социальные выплаты</t>
  </si>
  <si>
    <t>005</t>
  </si>
  <si>
    <t>Социальное обеспечение населения</t>
  </si>
  <si>
    <t>1003</t>
  </si>
  <si>
    <t>Подпрограмма "Обеспечение жильем молодых семей"</t>
  </si>
  <si>
    <t>1008820</t>
  </si>
  <si>
    <t>Субсидии на обеспечение жильем</t>
  </si>
  <si>
    <t>501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</si>
  <si>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</si>
  <si>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</si>
  <si>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Предоставление гражданам субсидий на оплату жилого помещения и коммунальных услуг</t>
  </si>
  <si>
    <t>5054800</t>
  </si>
  <si>
    <t>Оказание других видов социальной помощи</t>
  </si>
  <si>
    <t>5058600</t>
  </si>
  <si>
    <t>Долгосрочная областная целевая программа "Молодой семье-доступное жилье" на 2011-2015 годы</t>
  </si>
  <si>
    <t>5222500</t>
  </si>
  <si>
    <t>Районная целевая программа "Молодой семье - доступное жильё на 2010-2013г.г."</t>
  </si>
  <si>
    <t>7951200</t>
  </si>
  <si>
    <t>Муниципальная целевая программа «Функционирование и развитие системы управления Городищенского муниципального района Волгоградской области на 2011-2014 гг.»</t>
  </si>
  <si>
    <t>7951800</t>
  </si>
  <si>
    <t>Охрана семьи и детства</t>
  </si>
  <si>
    <t>1004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</si>
  <si>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</si>
  <si>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</si>
  <si>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</si>
  <si>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</si>
  <si>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</si>
  <si>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</si>
  <si>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Выплаты семьям опекунов на содержание подопечных детей</t>
  </si>
  <si>
    <t>5201320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</si>
  <si>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</si>
  <si>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</si>
  <si>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</si>
  <si>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</si>
  <si>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</si>
  <si>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</si>
  <si>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</si>
  <si>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</si>
  <si>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Обеспечение деятельности автономных учреждений</t>
  </si>
  <si>
    <t>4571900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</si>
  <si>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</si>
  <si>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</si>
  <si>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</si>
  <si>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</si>
  <si>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</si>
  <si>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</si>
  <si>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муниципальному  долгу</t>
  </si>
  <si>
    <t>0650300</t>
  </si>
  <si>
    <t>Поправки</t>
  </si>
  <si>
    <t>0</t>
  </si>
  <si>
    <t>Приложение № 13</t>
  </si>
  <si>
    <t>КФ</t>
  </si>
  <si>
    <t>Раздел   Подраздел</t>
  </si>
  <si>
    <t>Целевая Статья</t>
  </si>
  <si>
    <t>Вид расходов</t>
  </si>
  <si>
    <t>Итого</t>
  </si>
  <si>
    <t xml:space="preserve">Расходы бюджета Городищенского муниципального района по разделам, подразделам, целевым статьям и видам расходов на 2012-2014 годы.                                  </t>
  </si>
  <si>
    <t xml:space="preserve"> (тыс. руб.)</t>
  </si>
  <si>
    <t>к решению Городищенской районной Думы                                                                                                                                          № 582 от 13.09.2012.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</si>
</sst>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1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5" fontId="2" fillId="0" borderId="0" xfId="0" applyNumberFormat="1" applyFont="1" applyFill="1" applyAlignment="1">
      <alignment vertical="center" wrapText="1"/>
    </xf>
    <xf numFmtId="0" fontId="4" fillId="0" borderId="0" xfId="0" applyFont="1" applyAlignment="1"/>
    <xf numFmtId="165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164" fontId="6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right" wrapText="1"/>
    </xf>
    <xf numFmtId="164" fontId="9" fillId="2" borderId="1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/>
    <xf numFmtId="0" fontId="10" fillId="0" borderId="2" xfId="0" applyFont="1" applyFill="1" applyBorder="1" applyAlignment="1">
      <alignment horizontal="right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165" fontId="5" fillId="0" borderId="0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315"/>
  <sheetViews>
    <sheetView showGridLines="0" tabSelected="1" workbookViewId="0">
      <selection activeCell="A3" sqref="A3:I3"/>
    </sheetView>
  </sheetViews>
  <sheetFormatPr defaultRowHeight="12.75" customHeight="1" outlineLevelRow="3"/>
  <cols>
    <col min="1" max="1" width="43.33203125" customWidth="1"/>
    <col min="2" max="2" width="8" customWidth="1"/>
    <col min="3" max="3" width="7.88671875" customWidth="1"/>
    <col min="4" max="4" width="6.6640625" customWidth="1"/>
    <col min="5" max="6" width="15.44140625" hidden="1" customWidth="1"/>
    <col min="7" max="9" width="15.44140625" customWidth="1"/>
  </cols>
  <sheetData>
    <row r="1" spans="1:16" ht="18" customHeight="1">
      <c r="A1" s="1"/>
      <c r="B1" s="1"/>
      <c r="C1" s="37" t="s">
        <v>276</v>
      </c>
      <c r="D1" s="37"/>
      <c r="E1" s="37"/>
      <c r="F1" s="37"/>
      <c r="G1" s="37"/>
      <c r="H1" s="37"/>
      <c r="I1" s="37"/>
      <c r="J1" s="14"/>
      <c r="K1" s="1"/>
      <c r="L1" s="1"/>
    </row>
    <row r="2" spans="1:16" ht="29.25" customHeight="1">
      <c r="A2" s="5"/>
      <c r="B2" s="36" t="s">
        <v>284</v>
      </c>
      <c r="C2" s="36"/>
      <c r="D2" s="36"/>
      <c r="E2" s="36"/>
      <c r="F2" s="36"/>
      <c r="G2" s="36"/>
      <c r="H2" s="36"/>
      <c r="I2" s="36"/>
      <c r="J2" s="7"/>
      <c r="K2" s="6"/>
      <c r="L2" s="3"/>
      <c r="M2" s="3"/>
      <c r="N2" s="3"/>
      <c r="O2" s="3"/>
      <c r="P2" s="3"/>
    </row>
    <row r="3" spans="1:16" ht="36.75" customHeight="1">
      <c r="A3" s="38" t="s">
        <v>282</v>
      </c>
      <c r="B3" s="38"/>
      <c r="C3" s="38"/>
      <c r="D3" s="38"/>
      <c r="E3" s="38"/>
      <c r="F3" s="38"/>
      <c r="G3" s="38"/>
      <c r="H3" s="38"/>
      <c r="I3" s="38"/>
      <c r="J3" s="2"/>
      <c r="K3" s="1"/>
      <c r="L3" s="1"/>
    </row>
    <row r="4" spans="1:16" ht="9" hidden="1" customHeight="1">
      <c r="A4" s="32"/>
      <c r="B4" s="32"/>
      <c r="C4" s="32"/>
      <c r="D4" s="32"/>
      <c r="E4" s="32"/>
      <c r="F4" s="32"/>
      <c r="G4" s="32"/>
      <c r="H4" s="32"/>
      <c r="I4" s="32"/>
      <c r="J4" s="2"/>
      <c r="K4" s="1"/>
      <c r="L4" s="1"/>
    </row>
    <row r="5" spans="1:16" ht="9" customHeight="1">
      <c r="A5" s="34"/>
      <c r="B5" s="4"/>
      <c r="C5" s="4"/>
      <c r="D5" s="4"/>
      <c r="E5" s="4"/>
      <c r="F5" s="4"/>
      <c r="G5" s="4"/>
      <c r="H5" s="4"/>
      <c r="I5" s="35" t="s">
        <v>283</v>
      </c>
    </row>
    <row r="6" spans="1:16" ht="18.75" customHeight="1">
      <c r="A6" s="39" t="s">
        <v>1</v>
      </c>
      <c r="B6" s="41" t="s">
        <v>277</v>
      </c>
      <c r="C6" s="42"/>
      <c r="D6" s="42"/>
      <c r="E6" s="43"/>
      <c r="F6" s="9"/>
      <c r="G6" s="39" t="s">
        <v>2</v>
      </c>
      <c r="H6" s="39" t="s">
        <v>3</v>
      </c>
      <c r="I6" s="39" t="s">
        <v>4</v>
      </c>
    </row>
    <row r="7" spans="1:16" ht="37.5" customHeight="1" outlineLevel="1">
      <c r="A7" s="40"/>
      <c r="B7" s="10" t="s">
        <v>278</v>
      </c>
      <c r="C7" s="11" t="s">
        <v>279</v>
      </c>
      <c r="D7" s="12" t="s">
        <v>280</v>
      </c>
      <c r="E7" s="11" t="s">
        <v>2</v>
      </c>
      <c r="F7" s="13" t="s">
        <v>274</v>
      </c>
      <c r="G7" s="40"/>
      <c r="H7" s="40"/>
      <c r="I7" s="40"/>
      <c r="L7" s="34"/>
    </row>
    <row r="8" spans="1:16" ht="16.5" customHeight="1" outlineLevel="2">
      <c r="A8" s="27" t="s">
        <v>5</v>
      </c>
      <c r="B8" s="18" t="s">
        <v>6</v>
      </c>
      <c r="C8" s="8" t="s">
        <v>0</v>
      </c>
      <c r="D8" s="8" t="s">
        <v>0</v>
      </c>
      <c r="E8" s="15">
        <f>E9+E12+E17+E22+E25+E32+E35+E38</f>
        <v>84286</v>
      </c>
      <c r="F8" s="15">
        <f>F9+F12+F17+F22+F25+F32+F35+F38</f>
        <v>1412.6</v>
      </c>
      <c r="G8" s="19">
        <f>E8+F8</f>
        <v>85698.6</v>
      </c>
      <c r="H8" s="19">
        <v>85514.9</v>
      </c>
      <c r="I8" s="19">
        <v>103459.2</v>
      </c>
      <c r="L8" s="33"/>
    </row>
    <row r="9" spans="1:16" ht="36.75" customHeight="1" outlineLevel="3">
      <c r="A9" s="26" t="s">
        <v>7</v>
      </c>
      <c r="B9" s="18" t="s">
        <v>8</v>
      </c>
      <c r="C9" s="18" t="s">
        <v>0</v>
      </c>
      <c r="D9" s="18" t="s">
        <v>0</v>
      </c>
      <c r="E9" s="19">
        <v>1091</v>
      </c>
      <c r="F9" s="19">
        <f>F10</f>
        <v>0</v>
      </c>
      <c r="G9" s="19">
        <f t="shared" ref="G9:G72" si="0">E9+F9</f>
        <v>1091</v>
      </c>
      <c r="H9" s="19">
        <v>1045</v>
      </c>
      <c r="I9" s="19">
        <v>1045</v>
      </c>
    </row>
    <row r="10" spans="1:16" ht="13.5" customHeight="1" outlineLevel="1">
      <c r="A10" s="26" t="s">
        <v>9</v>
      </c>
      <c r="B10" s="18" t="s">
        <v>8</v>
      </c>
      <c r="C10" s="18" t="s">
        <v>10</v>
      </c>
      <c r="D10" s="18" t="s">
        <v>0</v>
      </c>
      <c r="E10" s="19">
        <v>1091</v>
      </c>
      <c r="F10" s="19">
        <f>F11</f>
        <v>0</v>
      </c>
      <c r="G10" s="19">
        <f t="shared" si="0"/>
        <v>1091</v>
      </c>
      <c r="H10" s="19">
        <v>1045</v>
      </c>
      <c r="I10" s="19">
        <v>1045</v>
      </c>
    </row>
    <row r="11" spans="1:16" ht="17.25" customHeight="1" outlineLevel="2">
      <c r="A11" s="28" t="s">
        <v>11</v>
      </c>
      <c r="B11" s="16" t="s">
        <v>8</v>
      </c>
      <c r="C11" s="16" t="s">
        <v>10</v>
      </c>
      <c r="D11" s="16" t="s">
        <v>12</v>
      </c>
      <c r="E11" s="17">
        <v>1091</v>
      </c>
      <c r="F11" s="17"/>
      <c r="G11" s="17">
        <f t="shared" si="0"/>
        <v>1091</v>
      </c>
      <c r="H11" s="17">
        <v>1045</v>
      </c>
      <c r="I11" s="17">
        <v>1045</v>
      </c>
    </row>
    <row r="12" spans="1:16" ht="49.5" customHeight="1" outlineLevel="3">
      <c r="A12" s="26" t="s">
        <v>13</v>
      </c>
      <c r="B12" s="18" t="s">
        <v>14</v>
      </c>
      <c r="C12" s="18" t="s">
        <v>0</v>
      </c>
      <c r="D12" s="18" t="s">
        <v>0</v>
      </c>
      <c r="E12" s="19">
        <v>4271.2</v>
      </c>
      <c r="F12" s="19">
        <f>F13+F15</f>
        <v>366.4</v>
      </c>
      <c r="G12" s="19">
        <f t="shared" si="0"/>
        <v>4637.5999999999995</v>
      </c>
      <c r="H12" s="19">
        <v>3786.5</v>
      </c>
      <c r="I12" s="19">
        <v>3786.5</v>
      </c>
    </row>
    <row r="13" spans="1:16" ht="18.75" customHeight="1" outlineLevel="2">
      <c r="A13" s="26" t="s">
        <v>15</v>
      </c>
      <c r="B13" s="18" t="s">
        <v>14</v>
      </c>
      <c r="C13" s="18" t="s">
        <v>16</v>
      </c>
      <c r="D13" s="18" t="s">
        <v>0</v>
      </c>
      <c r="E13" s="19">
        <v>3409.3</v>
      </c>
      <c r="F13" s="19">
        <f>F14</f>
        <v>366.4</v>
      </c>
      <c r="G13" s="19">
        <f t="shared" si="0"/>
        <v>3775.7000000000003</v>
      </c>
      <c r="H13" s="19">
        <v>2989.3</v>
      </c>
      <c r="I13" s="19">
        <v>2989.3</v>
      </c>
    </row>
    <row r="14" spans="1:16" ht="18.75" customHeight="1" outlineLevel="3">
      <c r="A14" s="28" t="s">
        <v>11</v>
      </c>
      <c r="B14" s="16" t="s">
        <v>14</v>
      </c>
      <c r="C14" s="16" t="s">
        <v>16</v>
      </c>
      <c r="D14" s="16" t="s">
        <v>12</v>
      </c>
      <c r="E14" s="17">
        <v>3409.3</v>
      </c>
      <c r="F14" s="17">
        <f>344.2+22.2</f>
        <v>366.4</v>
      </c>
      <c r="G14" s="17">
        <f t="shared" si="0"/>
        <v>3775.7000000000003</v>
      </c>
      <c r="H14" s="17">
        <v>2989.3</v>
      </c>
      <c r="I14" s="17">
        <v>2989.3</v>
      </c>
    </row>
    <row r="15" spans="1:16" ht="27" customHeight="1" outlineLevel="1">
      <c r="A15" s="26" t="s">
        <v>17</v>
      </c>
      <c r="B15" s="18" t="s">
        <v>14</v>
      </c>
      <c r="C15" s="18" t="s">
        <v>18</v>
      </c>
      <c r="D15" s="18" t="s">
        <v>0</v>
      </c>
      <c r="E15" s="19">
        <v>861.9</v>
      </c>
      <c r="F15" s="19">
        <f>F16</f>
        <v>0</v>
      </c>
      <c r="G15" s="19">
        <f t="shared" si="0"/>
        <v>861.9</v>
      </c>
      <c r="H15" s="19">
        <v>797.2</v>
      </c>
      <c r="I15" s="19">
        <v>797.2</v>
      </c>
    </row>
    <row r="16" spans="1:16" ht="15.75" customHeight="1" outlineLevel="2">
      <c r="A16" s="28" t="s">
        <v>11</v>
      </c>
      <c r="B16" s="16" t="s">
        <v>14</v>
      </c>
      <c r="C16" s="16" t="s">
        <v>18</v>
      </c>
      <c r="D16" s="16" t="s">
        <v>12</v>
      </c>
      <c r="E16" s="17">
        <v>861.9</v>
      </c>
      <c r="F16" s="17">
        <v>0</v>
      </c>
      <c r="G16" s="17">
        <f t="shared" si="0"/>
        <v>861.9</v>
      </c>
      <c r="H16" s="17">
        <v>797.2</v>
      </c>
      <c r="I16" s="17">
        <v>797.2</v>
      </c>
    </row>
    <row r="17" spans="1:9" ht="53.25" customHeight="1" outlineLevel="3">
      <c r="A17" s="26" t="s">
        <v>19</v>
      </c>
      <c r="B17" s="18" t="s">
        <v>20</v>
      </c>
      <c r="C17" s="18" t="s">
        <v>0</v>
      </c>
      <c r="D17" s="18" t="s">
        <v>0</v>
      </c>
      <c r="E17" s="19">
        <v>28376.1</v>
      </c>
      <c r="F17" s="19">
        <f>F18+F20</f>
        <v>0</v>
      </c>
      <c r="G17" s="19">
        <f t="shared" si="0"/>
        <v>28376.1</v>
      </c>
      <c r="H17" s="19">
        <v>26265.7</v>
      </c>
      <c r="I17" s="19">
        <v>26305.4</v>
      </c>
    </row>
    <row r="18" spans="1:9" ht="18.75" customHeight="1" outlineLevel="2">
      <c r="A18" s="26" t="s">
        <v>15</v>
      </c>
      <c r="B18" s="18" t="s">
        <v>20</v>
      </c>
      <c r="C18" s="18" t="s">
        <v>16</v>
      </c>
      <c r="D18" s="18" t="s">
        <v>0</v>
      </c>
      <c r="E18" s="19">
        <v>1313.5</v>
      </c>
      <c r="F18" s="19">
        <f>F19</f>
        <v>0</v>
      </c>
      <c r="G18" s="19">
        <f t="shared" si="0"/>
        <v>1313.5</v>
      </c>
      <c r="H18" s="19">
        <v>1216.8</v>
      </c>
      <c r="I18" s="19">
        <v>1256.5</v>
      </c>
    </row>
    <row r="19" spans="1:9" ht="19.5" customHeight="1" outlineLevel="3">
      <c r="A19" s="28" t="s">
        <v>11</v>
      </c>
      <c r="B19" s="16" t="s">
        <v>20</v>
      </c>
      <c r="C19" s="16" t="s">
        <v>16</v>
      </c>
      <c r="D19" s="16" t="s">
        <v>12</v>
      </c>
      <c r="E19" s="17">
        <v>1313.5</v>
      </c>
      <c r="F19" s="17"/>
      <c r="G19" s="17">
        <f t="shared" si="0"/>
        <v>1313.5</v>
      </c>
      <c r="H19" s="17">
        <v>1216.8</v>
      </c>
      <c r="I19" s="17">
        <v>1256.5</v>
      </c>
    </row>
    <row r="20" spans="1:9" ht="45.6" outlineLevel="1">
      <c r="A20" s="26" t="s">
        <v>21</v>
      </c>
      <c r="B20" s="18" t="s">
        <v>20</v>
      </c>
      <c r="C20" s="18" t="s">
        <v>22</v>
      </c>
      <c r="D20" s="18" t="s">
        <v>0</v>
      </c>
      <c r="E20" s="19">
        <v>27062.6</v>
      </c>
      <c r="F20" s="19">
        <f>F21</f>
        <v>0</v>
      </c>
      <c r="G20" s="19">
        <f t="shared" si="0"/>
        <v>27062.6</v>
      </c>
      <c r="H20" s="19">
        <v>25048.9</v>
      </c>
      <c r="I20" s="19">
        <v>25048.9</v>
      </c>
    </row>
    <row r="21" spans="1:9" ht="19.5" customHeight="1" outlineLevel="2">
      <c r="A21" s="28" t="s">
        <v>11</v>
      </c>
      <c r="B21" s="16" t="s">
        <v>20</v>
      </c>
      <c r="C21" s="16" t="s">
        <v>22</v>
      </c>
      <c r="D21" s="16" t="s">
        <v>12</v>
      </c>
      <c r="E21" s="17">
        <v>27062.6</v>
      </c>
      <c r="F21" s="17"/>
      <c r="G21" s="17">
        <f t="shared" si="0"/>
        <v>27062.6</v>
      </c>
      <c r="H21" s="17">
        <v>25048.9</v>
      </c>
      <c r="I21" s="17">
        <v>25048.9</v>
      </c>
    </row>
    <row r="22" spans="1:9" ht="16.5" customHeight="1" outlineLevel="3">
      <c r="A22" s="26" t="s">
        <v>23</v>
      </c>
      <c r="B22" s="18" t="s">
        <v>24</v>
      </c>
      <c r="C22" s="18" t="s">
        <v>0</v>
      </c>
      <c r="D22" s="18" t="s">
        <v>0</v>
      </c>
      <c r="E22" s="19">
        <v>85</v>
      </c>
      <c r="F22" s="19">
        <f>F23</f>
        <v>0</v>
      </c>
      <c r="G22" s="19">
        <f t="shared" si="0"/>
        <v>85</v>
      </c>
      <c r="H22" s="19"/>
      <c r="I22" s="19"/>
    </row>
    <row r="23" spans="1:9" ht="39" customHeight="1" outlineLevel="1">
      <c r="A23" s="26" t="s">
        <v>25</v>
      </c>
      <c r="B23" s="18" t="s">
        <v>24</v>
      </c>
      <c r="C23" s="18" t="s">
        <v>26</v>
      </c>
      <c r="D23" s="18" t="s">
        <v>0</v>
      </c>
      <c r="E23" s="19">
        <v>85</v>
      </c>
      <c r="F23" s="19">
        <f>F24</f>
        <v>0</v>
      </c>
      <c r="G23" s="19">
        <f t="shared" si="0"/>
        <v>85</v>
      </c>
      <c r="H23" s="19"/>
      <c r="I23" s="19"/>
    </row>
    <row r="24" spans="1:9" ht="18.75" customHeight="1" outlineLevel="2">
      <c r="A24" s="28" t="s">
        <v>11</v>
      </c>
      <c r="B24" s="16" t="s">
        <v>24</v>
      </c>
      <c r="C24" s="16" t="s">
        <v>26</v>
      </c>
      <c r="D24" s="16" t="s">
        <v>12</v>
      </c>
      <c r="E24" s="17">
        <v>85</v>
      </c>
      <c r="F24" s="17"/>
      <c r="G24" s="17">
        <f t="shared" si="0"/>
        <v>85</v>
      </c>
      <c r="H24" s="17"/>
      <c r="I24" s="17"/>
    </row>
    <row r="25" spans="1:9" ht="38.25" customHeight="1" outlineLevel="3">
      <c r="A25" s="26" t="s">
        <v>27</v>
      </c>
      <c r="B25" s="18" t="s">
        <v>28</v>
      </c>
      <c r="C25" s="18" t="s">
        <v>0</v>
      </c>
      <c r="D25" s="18" t="s">
        <v>0</v>
      </c>
      <c r="E25" s="19">
        <f>E26+E28+E30</f>
        <v>11080.3</v>
      </c>
      <c r="F25" s="19">
        <f>F26+F28+F30</f>
        <v>300</v>
      </c>
      <c r="G25" s="19">
        <f t="shared" si="0"/>
        <v>11380.3</v>
      </c>
      <c r="H25" s="19">
        <v>9464.2999999999993</v>
      </c>
      <c r="I25" s="19">
        <v>9685.2999999999993</v>
      </c>
    </row>
    <row r="26" spans="1:9" ht="20.25" customHeight="1" outlineLevel="2">
      <c r="A26" s="26" t="s">
        <v>15</v>
      </c>
      <c r="B26" s="18" t="s">
        <v>28</v>
      </c>
      <c r="C26" s="18" t="s">
        <v>16</v>
      </c>
      <c r="D26" s="18" t="s">
        <v>0</v>
      </c>
      <c r="E26" s="19">
        <v>10237.799999999999</v>
      </c>
      <c r="F26" s="19">
        <f>F27</f>
        <v>300</v>
      </c>
      <c r="G26" s="19">
        <f t="shared" si="0"/>
        <v>10537.8</v>
      </c>
      <c r="H26" s="19">
        <v>8689.6</v>
      </c>
      <c r="I26" s="19">
        <v>8910.6</v>
      </c>
    </row>
    <row r="27" spans="1:9" ht="18" customHeight="1" outlineLevel="3">
      <c r="A27" s="28" t="s">
        <v>11</v>
      </c>
      <c r="B27" s="16" t="s">
        <v>28</v>
      </c>
      <c r="C27" s="16" t="s">
        <v>16</v>
      </c>
      <c r="D27" s="16" t="s">
        <v>12</v>
      </c>
      <c r="E27" s="17">
        <v>10237.799999999999</v>
      </c>
      <c r="F27" s="17">
        <v>300</v>
      </c>
      <c r="G27" s="17">
        <f t="shared" si="0"/>
        <v>10537.8</v>
      </c>
      <c r="H27" s="17">
        <v>8689.6</v>
      </c>
      <c r="I27" s="17">
        <v>8910.6</v>
      </c>
    </row>
    <row r="28" spans="1:9" ht="30" customHeight="1" outlineLevel="2">
      <c r="A28" s="26" t="s">
        <v>29</v>
      </c>
      <c r="B28" s="18" t="s">
        <v>28</v>
      </c>
      <c r="C28" s="18" t="s">
        <v>30</v>
      </c>
      <c r="D28" s="18" t="s">
        <v>0</v>
      </c>
      <c r="E28" s="19">
        <v>842.4</v>
      </c>
      <c r="F28" s="19">
        <f>F29</f>
        <v>0</v>
      </c>
      <c r="G28" s="19">
        <f t="shared" si="0"/>
        <v>842.4</v>
      </c>
      <c r="H28" s="19">
        <v>774.7</v>
      </c>
      <c r="I28" s="19">
        <v>774.7</v>
      </c>
    </row>
    <row r="29" spans="1:9" ht="12.75" customHeight="1" outlineLevel="3">
      <c r="A29" s="28" t="s">
        <v>11</v>
      </c>
      <c r="B29" s="16" t="s">
        <v>28</v>
      </c>
      <c r="C29" s="16" t="s">
        <v>30</v>
      </c>
      <c r="D29" s="16" t="s">
        <v>12</v>
      </c>
      <c r="E29" s="17">
        <v>842.4</v>
      </c>
      <c r="F29" s="17"/>
      <c r="G29" s="17">
        <f t="shared" si="0"/>
        <v>842.4</v>
      </c>
      <c r="H29" s="17">
        <v>774.7</v>
      </c>
      <c r="I29" s="17">
        <v>774.7</v>
      </c>
    </row>
    <row r="30" spans="1:9" ht="13.5" customHeight="1" outlineLevel="1">
      <c r="A30" s="26" t="s">
        <v>31</v>
      </c>
      <c r="B30" s="18" t="s">
        <v>28</v>
      </c>
      <c r="C30" s="18" t="s">
        <v>32</v>
      </c>
      <c r="D30" s="18" t="s">
        <v>0</v>
      </c>
      <c r="E30" s="19">
        <f>E31</f>
        <v>0.1</v>
      </c>
      <c r="F30" s="19">
        <f>F31</f>
        <v>0</v>
      </c>
      <c r="G30" s="19">
        <f t="shared" si="0"/>
        <v>0.1</v>
      </c>
      <c r="H30" s="19"/>
      <c r="I30" s="19"/>
    </row>
    <row r="31" spans="1:9" ht="17.25" customHeight="1" outlineLevel="2">
      <c r="A31" s="28" t="s">
        <v>11</v>
      </c>
      <c r="B31" s="16" t="s">
        <v>28</v>
      </c>
      <c r="C31" s="16" t="s">
        <v>32</v>
      </c>
      <c r="D31" s="16" t="s">
        <v>12</v>
      </c>
      <c r="E31" s="17">
        <v>0.1</v>
      </c>
      <c r="F31" s="17"/>
      <c r="G31" s="17">
        <f t="shared" si="0"/>
        <v>0.1</v>
      </c>
      <c r="H31" s="17"/>
      <c r="I31" s="17"/>
    </row>
    <row r="32" spans="1:9" ht="18" customHeight="1" outlineLevel="3">
      <c r="A32" s="26" t="s">
        <v>33</v>
      </c>
      <c r="B32" s="18" t="s">
        <v>34</v>
      </c>
      <c r="C32" s="18" t="s">
        <v>0</v>
      </c>
      <c r="D32" s="18" t="s">
        <v>0</v>
      </c>
      <c r="E32" s="19">
        <v>515</v>
      </c>
      <c r="F32" s="19">
        <f>F33</f>
        <v>-165</v>
      </c>
      <c r="G32" s="19">
        <f t="shared" si="0"/>
        <v>350</v>
      </c>
      <c r="H32" s="19"/>
      <c r="I32" s="19"/>
    </row>
    <row r="33" spans="1:9" ht="22.5" customHeight="1" outlineLevel="1">
      <c r="A33" s="26" t="s">
        <v>35</v>
      </c>
      <c r="B33" s="18" t="s">
        <v>34</v>
      </c>
      <c r="C33" s="18" t="s">
        <v>36</v>
      </c>
      <c r="D33" s="18" t="s">
        <v>0</v>
      </c>
      <c r="E33" s="19">
        <v>515</v>
      </c>
      <c r="F33" s="19">
        <f>F34</f>
        <v>-165</v>
      </c>
      <c r="G33" s="19">
        <f t="shared" si="0"/>
        <v>350</v>
      </c>
      <c r="H33" s="19"/>
      <c r="I33" s="19"/>
    </row>
    <row r="34" spans="1:9" ht="21" customHeight="1" outlineLevel="2">
      <c r="A34" s="28" t="s">
        <v>11</v>
      </c>
      <c r="B34" s="16" t="s">
        <v>34</v>
      </c>
      <c r="C34" s="16" t="s">
        <v>36</v>
      </c>
      <c r="D34" s="16" t="s">
        <v>12</v>
      </c>
      <c r="E34" s="17">
        <v>515</v>
      </c>
      <c r="F34" s="17">
        <f>-165</f>
        <v>-165</v>
      </c>
      <c r="G34" s="17">
        <f t="shared" si="0"/>
        <v>350</v>
      </c>
      <c r="H34" s="17"/>
      <c r="I34" s="17"/>
    </row>
    <row r="35" spans="1:9" ht="13.2" outlineLevel="3">
      <c r="A35" s="26" t="s">
        <v>37</v>
      </c>
      <c r="B35" s="18" t="s">
        <v>38</v>
      </c>
      <c r="C35" s="18" t="s">
        <v>0</v>
      </c>
      <c r="D35" s="18" t="s">
        <v>0</v>
      </c>
      <c r="E35" s="19">
        <v>345</v>
      </c>
      <c r="F35" s="19">
        <f>F36</f>
        <v>0</v>
      </c>
      <c r="G35" s="19">
        <f t="shared" si="0"/>
        <v>345</v>
      </c>
      <c r="H35" s="19">
        <v>500</v>
      </c>
      <c r="I35" s="19">
        <v>500</v>
      </c>
    </row>
    <row r="36" spans="1:9" ht="17.25" customHeight="1" outlineLevel="1">
      <c r="A36" s="26" t="s">
        <v>39</v>
      </c>
      <c r="B36" s="18" t="s">
        <v>38</v>
      </c>
      <c r="C36" s="18" t="s">
        <v>40</v>
      </c>
      <c r="D36" s="18" t="s">
        <v>0</v>
      </c>
      <c r="E36" s="19">
        <v>345</v>
      </c>
      <c r="F36" s="19">
        <f>F37</f>
        <v>0</v>
      </c>
      <c r="G36" s="19">
        <f t="shared" si="0"/>
        <v>345</v>
      </c>
      <c r="H36" s="19">
        <v>500</v>
      </c>
      <c r="I36" s="19">
        <v>500</v>
      </c>
    </row>
    <row r="37" spans="1:9" ht="13.2" outlineLevel="2">
      <c r="A37" s="28" t="s">
        <v>41</v>
      </c>
      <c r="B37" s="16" t="s">
        <v>38</v>
      </c>
      <c r="C37" s="16" t="s">
        <v>40</v>
      </c>
      <c r="D37" s="16" t="s">
        <v>42</v>
      </c>
      <c r="E37" s="17">
        <v>345</v>
      </c>
      <c r="F37" s="17"/>
      <c r="G37" s="17">
        <f t="shared" si="0"/>
        <v>345</v>
      </c>
      <c r="H37" s="17">
        <v>500</v>
      </c>
      <c r="I37" s="17">
        <v>500</v>
      </c>
    </row>
    <row r="38" spans="1:9" ht="16.5" customHeight="1" outlineLevel="3">
      <c r="A38" s="26" t="s">
        <v>43</v>
      </c>
      <c r="B38" s="18" t="s">
        <v>44</v>
      </c>
      <c r="C38" s="18" t="s">
        <v>0</v>
      </c>
      <c r="D38" s="18" t="s">
        <v>0</v>
      </c>
      <c r="E38" s="19">
        <v>38522.400000000001</v>
      </c>
      <c r="F38" s="19">
        <f>F39+F41+F43+F45+F47+F51+F53+F55+F57+F59+F61+F64+F66+F68+F70</f>
        <v>911.19999999999993</v>
      </c>
      <c r="G38" s="19">
        <f t="shared" si="0"/>
        <v>39433.599999999999</v>
      </c>
      <c r="H38" s="19">
        <v>44453.4</v>
      </c>
      <c r="I38" s="19">
        <v>62137</v>
      </c>
    </row>
    <row r="39" spans="1:9" ht="29.25" customHeight="1" outlineLevel="2">
      <c r="A39" s="26" t="s">
        <v>45</v>
      </c>
      <c r="B39" s="18" t="s">
        <v>44</v>
      </c>
      <c r="C39" s="18" t="s">
        <v>46</v>
      </c>
      <c r="D39" s="18" t="s">
        <v>0</v>
      </c>
      <c r="E39" s="19">
        <v>1926.3</v>
      </c>
      <c r="F39" s="19">
        <f>F40</f>
        <v>0</v>
      </c>
      <c r="G39" s="19">
        <f t="shared" si="0"/>
        <v>1926.3</v>
      </c>
      <c r="H39" s="19">
        <v>2025.5</v>
      </c>
      <c r="I39" s="19">
        <v>2099.1</v>
      </c>
    </row>
    <row r="40" spans="1:9" ht="18.75" customHeight="1" outlineLevel="3">
      <c r="A40" s="28" t="s">
        <v>11</v>
      </c>
      <c r="B40" s="16" t="s">
        <v>44</v>
      </c>
      <c r="C40" s="16" t="s">
        <v>46</v>
      </c>
      <c r="D40" s="16" t="s">
        <v>12</v>
      </c>
      <c r="E40" s="17">
        <v>1926.3</v>
      </c>
      <c r="F40" s="17"/>
      <c r="G40" s="17">
        <f t="shared" si="0"/>
        <v>1926.3</v>
      </c>
      <c r="H40" s="17">
        <v>2025.5</v>
      </c>
      <c r="I40" s="17">
        <v>2099.1</v>
      </c>
    </row>
    <row r="41" spans="1:9" ht="39" customHeight="1" outlineLevel="2">
      <c r="A41" s="26" t="s">
        <v>47</v>
      </c>
      <c r="B41" s="18" t="s">
        <v>44</v>
      </c>
      <c r="C41" s="18" t="s">
        <v>48</v>
      </c>
      <c r="D41" s="18" t="s">
        <v>0</v>
      </c>
      <c r="E41" s="19">
        <v>30</v>
      </c>
      <c r="F41" s="19">
        <f>F42</f>
        <v>0</v>
      </c>
      <c r="G41" s="19">
        <f t="shared" si="0"/>
        <v>30</v>
      </c>
      <c r="H41" s="19">
        <v>30</v>
      </c>
      <c r="I41" s="19">
        <v>30</v>
      </c>
    </row>
    <row r="42" spans="1:9" ht="17.25" customHeight="1" outlineLevel="3">
      <c r="A42" s="28" t="s">
        <v>11</v>
      </c>
      <c r="B42" s="16" t="s">
        <v>44</v>
      </c>
      <c r="C42" s="16" t="s">
        <v>48</v>
      </c>
      <c r="D42" s="16" t="s">
        <v>12</v>
      </c>
      <c r="E42" s="17">
        <v>30</v>
      </c>
      <c r="F42" s="17"/>
      <c r="G42" s="17">
        <f t="shared" si="0"/>
        <v>30</v>
      </c>
      <c r="H42" s="17">
        <v>30</v>
      </c>
      <c r="I42" s="17">
        <v>30</v>
      </c>
    </row>
    <row r="43" spans="1:9" ht="15.75" customHeight="1" outlineLevel="2">
      <c r="A43" s="26" t="s">
        <v>49</v>
      </c>
      <c r="B43" s="18" t="s">
        <v>44</v>
      </c>
      <c r="C43" s="18" t="s">
        <v>50</v>
      </c>
      <c r="D43" s="18" t="s">
        <v>0</v>
      </c>
      <c r="E43" s="19">
        <v>3568.6</v>
      </c>
      <c r="F43" s="19">
        <f>F44</f>
        <v>737.8</v>
      </c>
      <c r="G43" s="19">
        <f t="shared" si="0"/>
        <v>4306.3999999999996</v>
      </c>
      <c r="H43" s="19">
        <v>5170</v>
      </c>
      <c r="I43" s="19">
        <v>5170</v>
      </c>
    </row>
    <row r="44" spans="1:9" ht="17.25" customHeight="1" outlineLevel="3">
      <c r="A44" s="28" t="s">
        <v>11</v>
      </c>
      <c r="B44" s="16" t="s">
        <v>44</v>
      </c>
      <c r="C44" s="16" t="s">
        <v>50</v>
      </c>
      <c r="D44" s="16" t="s">
        <v>12</v>
      </c>
      <c r="E44" s="17">
        <v>3568.6</v>
      </c>
      <c r="F44" s="17">
        <v>737.8</v>
      </c>
      <c r="G44" s="17">
        <f t="shared" si="0"/>
        <v>4306.3999999999996</v>
      </c>
      <c r="H44" s="17">
        <v>5170</v>
      </c>
      <c r="I44" s="17">
        <v>5170</v>
      </c>
    </row>
    <row r="45" spans="1:9" ht="20.25" customHeight="1" outlineLevel="2">
      <c r="A45" s="26" t="s">
        <v>51</v>
      </c>
      <c r="B45" s="18" t="s">
        <v>44</v>
      </c>
      <c r="C45" s="18" t="s">
        <v>52</v>
      </c>
      <c r="D45" s="18" t="s">
        <v>0</v>
      </c>
      <c r="E45" s="19">
        <v>2101.4</v>
      </c>
      <c r="F45" s="19">
        <f>F46</f>
        <v>0</v>
      </c>
      <c r="G45" s="19">
        <f t="shared" si="0"/>
        <v>2101.4</v>
      </c>
      <c r="H45" s="19">
        <v>975.1</v>
      </c>
      <c r="I45" s="19">
        <v>1092.4000000000001</v>
      </c>
    </row>
    <row r="46" spans="1:9" ht="18" customHeight="1" outlineLevel="3">
      <c r="A46" s="28" t="s">
        <v>11</v>
      </c>
      <c r="B46" s="16" t="s">
        <v>44</v>
      </c>
      <c r="C46" s="16" t="s">
        <v>52</v>
      </c>
      <c r="D46" s="16" t="s">
        <v>12</v>
      </c>
      <c r="E46" s="17">
        <v>2101.4</v>
      </c>
      <c r="F46" s="17"/>
      <c r="G46" s="17">
        <f t="shared" si="0"/>
        <v>2101.4</v>
      </c>
      <c r="H46" s="17">
        <v>975.1</v>
      </c>
      <c r="I46" s="17">
        <v>1092.4000000000001</v>
      </c>
    </row>
    <row r="47" spans="1:9" ht="50.25" customHeight="1" outlineLevel="3">
      <c r="A47" s="20" t="s">
        <v>53</v>
      </c>
      <c r="B47" s="18" t="s">
        <v>44</v>
      </c>
      <c r="C47" s="18" t="s">
        <v>54</v>
      </c>
      <c r="D47" s="18" t="s">
        <v>0</v>
      </c>
      <c r="E47" s="19">
        <v>967.6</v>
      </c>
      <c r="F47" s="19">
        <f>F48+F49+F50</f>
        <v>0</v>
      </c>
      <c r="G47" s="19">
        <f t="shared" si="0"/>
        <v>967.6</v>
      </c>
      <c r="H47" s="19"/>
      <c r="I47" s="19"/>
    </row>
    <row r="48" spans="1:9" ht="17.25" customHeight="1" outlineLevel="3">
      <c r="A48" s="28" t="s">
        <v>55</v>
      </c>
      <c r="B48" s="16" t="s">
        <v>44</v>
      </c>
      <c r="C48" s="16" t="s">
        <v>54</v>
      </c>
      <c r="D48" s="16" t="s">
        <v>56</v>
      </c>
      <c r="E48" s="17">
        <v>140.6</v>
      </c>
      <c r="F48" s="17"/>
      <c r="G48" s="17">
        <f t="shared" si="0"/>
        <v>140.6</v>
      </c>
      <c r="H48" s="17"/>
      <c r="I48" s="17"/>
    </row>
    <row r="49" spans="1:9" ht="15.75" customHeight="1" outlineLevel="2">
      <c r="A49" s="28" t="s">
        <v>41</v>
      </c>
      <c r="B49" s="16" t="s">
        <v>44</v>
      </c>
      <c r="C49" s="16" t="s">
        <v>54</v>
      </c>
      <c r="D49" s="16" t="s">
        <v>42</v>
      </c>
      <c r="E49" s="17">
        <v>787</v>
      </c>
      <c r="F49" s="17"/>
      <c r="G49" s="17">
        <f t="shared" si="0"/>
        <v>787</v>
      </c>
      <c r="H49" s="17"/>
      <c r="I49" s="17"/>
    </row>
    <row r="50" spans="1:9" ht="15.75" customHeight="1" outlineLevel="3">
      <c r="A50" s="28" t="s">
        <v>11</v>
      </c>
      <c r="B50" s="16" t="s">
        <v>44</v>
      </c>
      <c r="C50" s="16" t="s">
        <v>54</v>
      </c>
      <c r="D50" s="16" t="s">
        <v>12</v>
      </c>
      <c r="E50" s="17">
        <v>40</v>
      </c>
      <c r="F50" s="17"/>
      <c r="G50" s="17">
        <f t="shared" si="0"/>
        <v>40</v>
      </c>
      <c r="H50" s="17"/>
      <c r="I50" s="17"/>
    </row>
    <row r="51" spans="1:9" ht="27.75" customHeight="1" outlineLevel="2">
      <c r="A51" s="26" t="s">
        <v>57</v>
      </c>
      <c r="B51" s="18" t="s">
        <v>44</v>
      </c>
      <c r="C51" s="18" t="s">
        <v>58</v>
      </c>
      <c r="D51" s="18" t="s">
        <v>0</v>
      </c>
      <c r="E51" s="19"/>
      <c r="F51" s="19">
        <f>F52</f>
        <v>0</v>
      </c>
      <c r="G51" s="19">
        <f t="shared" si="0"/>
        <v>0</v>
      </c>
      <c r="H51" s="19">
        <v>2081</v>
      </c>
      <c r="I51" s="19">
        <v>2081</v>
      </c>
    </row>
    <row r="52" spans="1:9" ht="18" customHeight="1" outlineLevel="3">
      <c r="A52" s="28" t="s">
        <v>55</v>
      </c>
      <c r="B52" s="16" t="s">
        <v>44</v>
      </c>
      <c r="C52" s="16" t="s">
        <v>58</v>
      </c>
      <c r="D52" s="16" t="s">
        <v>56</v>
      </c>
      <c r="E52" s="17"/>
      <c r="F52" s="17"/>
      <c r="G52" s="17">
        <f t="shared" si="0"/>
        <v>0</v>
      </c>
      <c r="H52" s="17">
        <v>2081</v>
      </c>
      <c r="I52" s="17">
        <v>2081</v>
      </c>
    </row>
    <row r="53" spans="1:9" ht="37.5" customHeight="1" outlineLevel="2">
      <c r="A53" s="26" t="s">
        <v>59</v>
      </c>
      <c r="B53" s="18" t="s">
        <v>44</v>
      </c>
      <c r="C53" s="18" t="s">
        <v>60</v>
      </c>
      <c r="D53" s="18" t="s">
        <v>0</v>
      </c>
      <c r="E53" s="19">
        <v>200</v>
      </c>
      <c r="F53" s="19">
        <f>F54</f>
        <v>99</v>
      </c>
      <c r="G53" s="19">
        <f t="shared" si="0"/>
        <v>299</v>
      </c>
      <c r="H53" s="19"/>
      <c r="I53" s="19"/>
    </row>
    <row r="54" spans="1:9" ht="15" customHeight="1" outlineLevel="3">
      <c r="A54" s="28" t="s">
        <v>55</v>
      </c>
      <c r="B54" s="16" t="s">
        <v>44</v>
      </c>
      <c r="C54" s="16" t="s">
        <v>60</v>
      </c>
      <c r="D54" s="16" t="s">
        <v>56</v>
      </c>
      <c r="E54" s="17">
        <v>200</v>
      </c>
      <c r="F54" s="17">
        <v>99</v>
      </c>
      <c r="G54" s="17">
        <f t="shared" si="0"/>
        <v>299</v>
      </c>
      <c r="H54" s="17"/>
      <c r="I54" s="17"/>
    </row>
    <row r="55" spans="1:9" ht="52.5" customHeight="1" outlineLevel="2">
      <c r="A55" s="26" t="s">
        <v>61</v>
      </c>
      <c r="B55" s="18" t="s">
        <v>44</v>
      </c>
      <c r="C55" s="18" t="s">
        <v>62</v>
      </c>
      <c r="D55" s="18" t="s">
        <v>0</v>
      </c>
      <c r="E55" s="19"/>
      <c r="F55" s="19">
        <f>F56</f>
        <v>0</v>
      </c>
      <c r="G55" s="19">
        <f t="shared" si="0"/>
        <v>0</v>
      </c>
      <c r="H55" s="19">
        <v>1910</v>
      </c>
      <c r="I55" s="19">
        <v>1810</v>
      </c>
    </row>
    <row r="56" spans="1:9" ht="18" customHeight="1" outlineLevel="3">
      <c r="A56" s="28" t="s">
        <v>11</v>
      </c>
      <c r="B56" s="16" t="s">
        <v>44</v>
      </c>
      <c r="C56" s="16" t="s">
        <v>62</v>
      </c>
      <c r="D56" s="16" t="s">
        <v>12</v>
      </c>
      <c r="E56" s="17"/>
      <c r="F56" s="17"/>
      <c r="G56" s="17">
        <f t="shared" si="0"/>
        <v>0</v>
      </c>
      <c r="H56" s="17">
        <v>1910</v>
      </c>
      <c r="I56" s="17">
        <v>1810</v>
      </c>
    </row>
    <row r="57" spans="1:9" ht="46.5" customHeight="1" outlineLevel="2">
      <c r="A57" s="26" t="s">
        <v>61</v>
      </c>
      <c r="B57" s="18" t="s">
        <v>44</v>
      </c>
      <c r="C57" s="18" t="s">
        <v>63</v>
      </c>
      <c r="D57" s="18" t="s">
        <v>0</v>
      </c>
      <c r="E57" s="19">
        <v>434</v>
      </c>
      <c r="F57" s="19">
        <f>F58</f>
        <v>0</v>
      </c>
      <c r="G57" s="19">
        <f t="shared" si="0"/>
        <v>434</v>
      </c>
      <c r="H57" s="19">
        <v>540</v>
      </c>
      <c r="I57" s="19">
        <v>540</v>
      </c>
    </row>
    <row r="58" spans="1:9" ht="18" customHeight="1" outlineLevel="3">
      <c r="A58" s="28" t="s">
        <v>11</v>
      </c>
      <c r="B58" s="16" t="s">
        <v>44</v>
      </c>
      <c r="C58" s="16" t="s">
        <v>63</v>
      </c>
      <c r="D58" s="16" t="s">
        <v>12</v>
      </c>
      <c r="E58" s="17">
        <v>434</v>
      </c>
      <c r="F58" s="17"/>
      <c r="G58" s="17">
        <f t="shared" si="0"/>
        <v>434</v>
      </c>
      <c r="H58" s="17">
        <v>540</v>
      </c>
      <c r="I58" s="17">
        <v>540</v>
      </c>
    </row>
    <row r="59" spans="1:9" ht="47.25" customHeight="1" outlineLevel="2">
      <c r="A59" s="26" t="s">
        <v>64</v>
      </c>
      <c r="B59" s="18" t="s">
        <v>44</v>
      </c>
      <c r="C59" s="18" t="s">
        <v>65</v>
      </c>
      <c r="D59" s="18" t="s">
        <v>0</v>
      </c>
      <c r="E59" s="19">
        <v>50</v>
      </c>
      <c r="F59" s="19">
        <f>F60</f>
        <v>-10</v>
      </c>
      <c r="G59" s="19">
        <f t="shared" si="0"/>
        <v>40</v>
      </c>
      <c r="H59" s="19">
        <v>10</v>
      </c>
      <c r="I59" s="19">
        <v>10</v>
      </c>
    </row>
    <row r="60" spans="1:9" ht="18.75" customHeight="1" outlineLevel="3">
      <c r="A60" s="28" t="s">
        <v>11</v>
      </c>
      <c r="B60" s="16" t="s">
        <v>44</v>
      </c>
      <c r="C60" s="16" t="s">
        <v>65</v>
      </c>
      <c r="D60" s="16" t="s">
        <v>12</v>
      </c>
      <c r="E60" s="17">
        <v>50</v>
      </c>
      <c r="F60" s="17">
        <v>-10</v>
      </c>
      <c r="G60" s="17">
        <f t="shared" si="0"/>
        <v>40</v>
      </c>
      <c r="H60" s="17">
        <v>10</v>
      </c>
      <c r="I60" s="17">
        <v>10</v>
      </c>
    </row>
    <row r="61" spans="1:9" ht="50.25" customHeight="1" outlineLevel="3">
      <c r="A61" s="26" t="s">
        <v>21</v>
      </c>
      <c r="B61" s="18" t="s">
        <v>44</v>
      </c>
      <c r="C61" s="18" t="s">
        <v>22</v>
      </c>
      <c r="D61" s="18" t="s">
        <v>0</v>
      </c>
      <c r="E61" s="19">
        <v>19744.5</v>
      </c>
      <c r="F61" s="19">
        <f>F62+F63</f>
        <v>163.60000000000002</v>
      </c>
      <c r="G61" s="19">
        <f t="shared" si="0"/>
        <v>19908.099999999999</v>
      </c>
      <c r="H61" s="19">
        <v>13969.8</v>
      </c>
      <c r="I61" s="19">
        <v>14242.3</v>
      </c>
    </row>
    <row r="62" spans="1:9" ht="20.25" customHeight="1" outlineLevel="2">
      <c r="A62" s="28" t="s">
        <v>55</v>
      </c>
      <c r="B62" s="16" t="s">
        <v>44</v>
      </c>
      <c r="C62" s="16" t="s">
        <v>22</v>
      </c>
      <c r="D62" s="16" t="s">
        <v>56</v>
      </c>
      <c r="E62" s="17">
        <v>15275</v>
      </c>
      <c r="F62" s="17">
        <f>150+112.6+-99</f>
        <v>163.60000000000002</v>
      </c>
      <c r="G62" s="17">
        <f t="shared" si="0"/>
        <v>15438.6</v>
      </c>
      <c r="H62" s="17">
        <v>9234.5</v>
      </c>
      <c r="I62" s="17">
        <v>9507</v>
      </c>
    </row>
    <row r="63" spans="1:9" ht="17.25" customHeight="1" outlineLevel="3">
      <c r="A63" s="28" t="s">
        <v>11</v>
      </c>
      <c r="B63" s="16" t="s">
        <v>44</v>
      </c>
      <c r="C63" s="16" t="s">
        <v>22</v>
      </c>
      <c r="D63" s="16" t="s">
        <v>12</v>
      </c>
      <c r="E63" s="17">
        <v>4469.5</v>
      </c>
      <c r="F63" s="17">
        <f>-79.2+79.2</f>
        <v>0</v>
      </c>
      <c r="G63" s="17">
        <f t="shared" si="0"/>
        <v>4469.5</v>
      </c>
      <c r="H63" s="17">
        <v>4735.3</v>
      </c>
      <c r="I63" s="17">
        <v>4735.3</v>
      </c>
    </row>
    <row r="64" spans="1:9" ht="88.5" customHeight="1" outlineLevel="2">
      <c r="A64" s="29" t="s">
        <v>66</v>
      </c>
      <c r="B64" s="18" t="s">
        <v>44</v>
      </c>
      <c r="C64" s="18" t="s">
        <v>67</v>
      </c>
      <c r="D64" s="18" t="s">
        <v>0</v>
      </c>
      <c r="E64" s="19">
        <v>6896.7</v>
      </c>
      <c r="F64" s="19">
        <f>F65</f>
        <v>-79.2</v>
      </c>
      <c r="G64" s="19">
        <f t="shared" si="0"/>
        <v>6817.5</v>
      </c>
      <c r="H64" s="19"/>
      <c r="I64" s="19"/>
    </row>
    <row r="65" spans="1:9" ht="18.75" customHeight="1" outlineLevel="3">
      <c r="A65" s="28" t="s">
        <v>55</v>
      </c>
      <c r="B65" s="16" t="s">
        <v>44</v>
      </c>
      <c r="C65" s="16" t="s">
        <v>67</v>
      </c>
      <c r="D65" s="16" t="s">
        <v>56</v>
      </c>
      <c r="E65" s="17">
        <v>6896.7</v>
      </c>
      <c r="F65" s="17">
        <v>-79.2</v>
      </c>
      <c r="G65" s="17">
        <f t="shared" si="0"/>
        <v>6817.5</v>
      </c>
      <c r="H65" s="17"/>
      <c r="I65" s="17"/>
    </row>
    <row r="66" spans="1:9" ht="40.5" customHeight="1" outlineLevel="2">
      <c r="A66" s="26" t="s">
        <v>68</v>
      </c>
      <c r="B66" s="18" t="s">
        <v>44</v>
      </c>
      <c r="C66" s="18" t="s">
        <v>69</v>
      </c>
      <c r="D66" s="18" t="s">
        <v>0</v>
      </c>
      <c r="E66" s="19">
        <v>2403.3000000000002</v>
      </c>
      <c r="F66" s="19">
        <f>F67</f>
        <v>0</v>
      </c>
      <c r="G66" s="19">
        <f t="shared" si="0"/>
        <v>2403.3000000000002</v>
      </c>
      <c r="H66" s="19">
        <v>1728.3</v>
      </c>
      <c r="I66" s="19">
        <v>1857.6</v>
      </c>
    </row>
    <row r="67" spans="1:9" ht="19.5" customHeight="1" outlineLevel="3">
      <c r="A67" s="28" t="s">
        <v>55</v>
      </c>
      <c r="B67" s="16" t="s">
        <v>44</v>
      </c>
      <c r="C67" s="16" t="s">
        <v>69</v>
      </c>
      <c r="D67" s="16" t="s">
        <v>56</v>
      </c>
      <c r="E67" s="17">
        <v>2403.3000000000002</v>
      </c>
      <c r="F67" s="17"/>
      <c r="G67" s="17">
        <f t="shared" si="0"/>
        <v>2403.3000000000002</v>
      </c>
      <c r="H67" s="17">
        <v>1728.3</v>
      </c>
      <c r="I67" s="17">
        <v>1857.6</v>
      </c>
    </row>
    <row r="68" spans="1:9" ht="45.6" outlineLevel="2">
      <c r="A68" s="26" t="s">
        <v>70</v>
      </c>
      <c r="B68" s="18" t="s">
        <v>44</v>
      </c>
      <c r="C68" s="18" t="s">
        <v>71</v>
      </c>
      <c r="D68" s="18" t="s">
        <v>0</v>
      </c>
      <c r="E68" s="19">
        <v>200</v>
      </c>
      <c r="F68" s="19">
        <f>F69</f>
        <v>0</v>
      </c>
      <c r="G68" s="19">
        <f t="shared" si="0"/>
        <v>200</v>
      </c>
      <c r="H68" s="19"/>
      <c r="I68" s="19"/>
    </row>
    <row r="69" spans="1:9" ht="19.5" customHeight="1" outlineLevel="3">
      <c r="A69" s="28" t="s">
        <v>11</v>
      </c>
      <c r="B69" s="16" t="s">
        <v>44</v>
      </c>
      <c r="C69" s="16" t="s">
        <v>71</v>
      </c>
      <c r="D69" s="16" t="s">
        <v>12</v>
      </c>
      <c r="E69" s="17">
        <v>200</v>
      </c>
      <c r="F69" s="17"/>
      <c r="G69" s="17">
        <f t="shared" si="0"/>
        <v>200</v>
      </c>
      <c r="H69" s="17"/>
      <c r="I69" s="17"/>
    </row>
    <row r="70" spans="1:9" ht="20.25" customHeight="1">
      <c r="A70" s="26" t="s">
        <v>72</v>
      </c>
      <c r="B70" s="18" t="s">
        <v>44</v>
      </c>
      <c r="C70" s="18" t="s">
        <v>73</v>
      </c>
      <c r="D70" s="18" t="s">
        <v>0</v>
      </c>
      <c r="E70" s="19"/>
      <c r="F70" s="19">
        <f>F71</f>
        <v>0</v>
      </c>
      <c r="G70" s="19">
        <f t="shared" si="0"/>
        <v>0</v>
      </c>
      <c r="H70" s="19">
        <v>16013.7</v>
      </c>
      <c r="I70" s="19">
        <v>33204.6</v>
      </c>
    </row>
    <row r="71" spans="1:9" ht="15.75" customHeight="1" outlineLevel="1">
      <c r="A71" s="28" t="s">
        <v>72</v>
      </c>
      <c r="B71" s="16" t="s">
        <v>44</v>
      </c>
      <c r="C71" s="16" t="s">
        <v>73</v>
      </c>
      <c r="D71" s="16" t="s">
        <v>74</v>
      </c>
      <c r="E71" s="17"/>
      <c r="F71" s="17"/>
      <c r="G71" s="17">
        <f t="shared" si="0"/>
        <v>0</v>
      </c>
      <c r="H71" s="17">
        <v>16013.7</v>
      </c>
      <c r="I71" s="17">
        <v>33204.6</v>
      </c>
    </row>
    <row r="72" spans="1:9" ht="22.8" outlineLevel="2">
      <c r="A72" s="26" t="s">
        <v>75</v>
      </c>
      <c r="B72" s="18" t="s">
        <v>76</v>
      </c>
      <c r="C72" s="18" t="s">
        <v>0</v>
      </c>
      <c r="D72" s="18" t="s">
        <v>0</v>
      </c>
      <c r="E72" s="19">
        <v>75</v>
      </c>
      <c r="F72" s="19">
        <f>F73</f>
        <v>0</v>
      </c>
      <c r="G72" s="19">
        <f t="shared" si="0"/>
        <v>75</v>
      </c>
      <c r="H72" s="19"/>
      <c r="I72" s="19"/>
    </row>
    <row r="73" spans="1:9" ht="39" customHeight="1" outlineLevel="3">
      <c r="A73" s="26" t="s">
        <v>77</v>
      </c>
      <c r="B73" s="18" t="s">
        <v>78</v>
      </c>
      <c r="C73" s="18" t="s">
        <v>0</v>
      </c>
      <c r="D73" s="18" t="s">
        <v>0</v>
      </c>
      <c r="E73" s="19">
        <v>75</v>
      </c>
      <c r="F73" s="19">
        <f>F74</f>
        <v>0</v>
      </c>
      <c r="G73" s="19">
        <f t="shared" ref="G73:G140" si="1">E73+F73</f>
        <v>75</v>
      </c>
      <c r="H73" s="19"/>
      <c r="I73" s="19"/>
    </row>
    <row r="74" spans="1:9" ht="22.8">
      <c r="A74" s="26" t="s">
        <v>79</v>
      </c>
      <c r="B74" s="18" t="s">
        <v>78</v>
      </c>
      <c r="C74" s="18" t="s">
        <v>80</v>
      </c>
      <c r="D74" s="18" t="s">
        <v>0</v>
      </c>
      <c r="E74" s="19">
        <v>75</v>
      </c>
      <c r="F74" s="19">
        <f>F75</f>
        <v>0</v>
      </c>
      <c r="G74" s="19">
        <f t="shared" si="1"/>
        <v>75</v>
      </c>
      <c r="H74" s="19"/>
      <c r="I74" s="19"/>
    </row>
    <row r="75" spans="1:9" ht="13.2" outlineLevel="1">
      <c r="A75" s="28" t="s">
        <v>81</v>
      </c>
      <c r="B75" s="16" t="s">
        <v>78</v>
      </c>
      <c r="C75" s="16" t="s">
        <v>80</v>
      </c>
      <c r="D75" s="16" t="s">
        <v>82</v>
      </c>
      <c r="E75" s="17">
        <v>75</v>
      </c>
      <c r="F75" s="17"/>
      <c r="G75" s="17">
        <f t="shared" si="1"/>
        <v>75</v>
      </c>
      <c r="H75" s="17"/>
      <c r="I75" s="17"/>
    </row>
    <row r="76" spans="1:9" ht="13.2" outlineLevel="2">
      <c r="A76" s="26" t="s">
        <v>83</v>
      </c>
      <c r="B76" s="18" t="s">
        <v>84</v>
      </c>
      <c r="C76" s="18" t="s">
        <v>0</v>
      </c>
      <c r="D76" s="18" t="s">
        <v>0</v>
      </c>
      <c r="E76" s="19">
        <v>6276.2</v>
      </c>
      <c r="F76" s="19">
        <f>F77+F80+F87</f>
        <v>-16.3</v>
      </c>
      <c r="G76" s="19">
        <f t="shared" si="1"/>
        <v>6259.9</v>
      </c>
      <c r="H76" s="19"/>
      <c r="I76" s="19"/>
    </row>
    <row r="77" spans="1:9" ht="13.5" customHeight="1" outlineLevel="3">
      <c r="A77" s="26" t="s">
        <v>85</v>
      </c>
      <c r="B77" s="18" t="s">
        <v>86</v>
      </c>
      <c r="C77" s="18" t="s">
        <v>0</v>
      </c>
      <c r="D77" s="18" t="s">
        <v>0</v>
      </c>
      <c r="E77" s="19">
        <v>1010</v>
      </c>
      <c r="F77" s="19">
        <f>F78</f>
        <v>0</v>
      </c>
      <c r="G77" s="19">
        <f t="shared" si="1"/>
        <v>1010</v>
      </c>
      <c r="H77" s="19"/>
      <c r="I77" s="19"/>
    </row>
    <row r="78" spans="1:9" ht="22.8" outlineLevel="1">
      <c r="A78" s="26" t="s">
        <v>87</v>
      </c>
      <c r="B78" s="18" t="s">
        <v>86</v>
      </c>
      <c r="C78" s="18" t="s">
        <v>88</v>
      </c>
      <c r="D78" s="18" t="s">
        <v>0</v>
      </c>
      <c r="E78" s="19">
        <v>1010</v>
      </c>
      <c r="F78" s="19">
        <f>F79</f>
        <v>0</v>
      </c>
      <c r="G78" s="19">
        <f t="shared" si="1"/>
        <v>1010</v>
      </c>
      <c r="H78" s="19"/>
      <c r="I78" s="19"/>
    </row>
    <row r="79" spans="1:9" ht="13.2" outlineLevel="2">
      <c r="A79" s="28" t="s">
        <v>81</v>
      </c>
      <c r="B79" s="16" t="s">
        <v>86</v>
      </c>
      <c r="C79" s="16" t="s">
        <v>88</v>
      </c>
      <c r="D79" s="16" t="s">
        <v>82</v>
      </c>
      <c r="E79" s="17">
        <v>1010</v>
      </c>
      <c r="F79" s="17"/>
      <c r="G79" s="17">
        <f t="shared" si="1"/>
        <v>1010</v>
      </c>
      <c r="H79" s="17"/>
      <c r="I79" s="17"/>
    </row>
    <row r="80" spans="1:9" ht="17.25" customHeight="1" outlineLevel="3">
      <c r="A80" s="26" t="s">
        <v>89</v>
      </c>
      <c r="B80" s="18" t="s">
        <v>90</v>
      </c>
      <c r="C80" s="18" t="s">
        <v>0</v>
      </c>
      <c r="D80" s="18" t="s">
        <v>0</v>
      </c>
      <c r="E80" s="19">
        <v>4670.3</v>
      </c>
      <c r="F80" s="19">
        <f>F81+F83+F85</f>
        <v>-16.3</v>
      </c>
      <c r="G80" s="19">
        <f t="shared" si="1"/>
        <v>4654</v>
      </c>
      <c r="H80" s="19"/>
      <c r="I80" s="19"/>
    </row>
    <row r="81" spans="1:9" ht="22.8" outlineLevel="2">
      <c r="A81" s="26" t="s">
        <v>91</v>
      </c>
      <c r="B81" s="18" t="s">
        <v>90</v>
      </c>
      <c r="C81" s="18" t="s">
        <v>92</v>
      </c>
      <c r="D81" s="18" t="s">
        <v>0</v>
      </c>
      <c r="E81" s="19">
        <v>16.3</v>
      </c>
      <c r="F81" s="19">
        <f>F82</f>
        <v>-16.3</v>
      </c>
      <c r="G81" s="19">
        <f t="shared" si="1"/>
        <v>0</v>
      </c>
      <c r="H81" s="19"/>
      <c r="I81" s="19"/>
    </row>
    <row r="82" spans="1:9" ht="18.75" customHeight="1" outlineLevel="3">
      <c r="A82" s="28" t="s">
        <v>11</v>
      </c>
      <c r="B82" s="16" t="s">
        <v>90</v>
      </c>
      <c r="C82" s="16" t="s">
        <v>92</v>
      </c>
      <c r="D82" s="16" t="s">
        <v>12</v>
      </c>
      <c r="E82" s="17">
        <v>16.3</v>
      </c>
      <c r="F82" s="17">
        <f>-16.3</f>
        <v>-16.3</v>
      </c>
      <c r="G82" s="17">
        <f t="shared" si="1"/>
        <v>0</v>
      </c>
      <c r="H82" s="17"/>
      <c r="I82" s="17"/>
    </row>
    <row r="83" spans="1:9" ht="24.75" customHeight="1" outlineLevel="2">
      <c r="A83" s="26" t="s">
        <v>93</v>
      </c>
      <c r="B83" s="18" t="s">
        <v>90</v>
      </c>
      <c r="C83" s="18" t="s">
        <v>94</v>
      </c>
      <c r="D83" s="18" t="s">
        <v>0</v>
      </c>
      <c r="E83" s="19">
        <v>3685.4</v>
      </c>
      <c r="F83" s="19">
        <f>F84</f>
        <v>0</v>
      </c>
      <c r="G83" s="19">
        <f t="shared" si="1"/>
        <v>3685.4</v>
      </c>
      <c r="H83" s="19"/>
      <c r="I83" s="19"/>
    </row>
    <row r="84" spans="1:9" ht="16.5" customHeight="1" outlineLevel="3">
      <c r="A84" s="28" t="s">
        <v>55</v>
      </c>
      <c r="B84" s="16" t="s">
        <v>90</v>
      </c>
      <c r="C84" s="16" t="s">
        <v>94</v>
      </c>
      <c r="D84" s="16" t="s">
        <v>56</v>
      </c>
      <c r="E84" s="17">
        <v>3685.4</v>
      </c>
      <c r="F84" s="17"/>
      <c r="G84" s="17">
        <f t="shared" si="1"/>
        <v>3685.4</v>
      </c>
      <c r="H84" s="17"/>
      <c r="I84" s="17"/>
    </row>
    <row r="85" spans="1:9" ht="50.25" customHeight="1" outlineLevel="1">
      <c r="A85" s="26" t="s">
        <v>61</v>
      </c>
      <c r="B85" s="18" t="s">
        <v>90</v>
      </c>
      <c r="C85" s="18" t="s">
        <v>63</v>
      </c>
      <c r="D85" s="18" t="s">
        <v>0</v>
      </c>
      <c r="E85" s="19">
        <v>968.6</v>
      </c>
      <c r="F85" s="19">
        <f>F86</f>
        <v>0</v>
      </c>
      <c r="G85" s="19">
        <f t="shared" si="1"/>
        <v>968.6</v>
      </c>
      <c r="H85" s="19"/>
      <c r="I85" s="19"/>
    </row>
    <row r="86" spans="1:9" ht="18.75" customHeight="1" outlineLevel="2">
      <c r="A86" s="28" t="s">
        <v>55</v>
      </c>
      <c r="B86" s="16" t="s">
        <v>90</v>
      </c>
      <c r="C86" s="16" t="s">
        <v>63</v>
      </c>
      <c r="D86" s="16" t="s">
        <v>56</v>
      </c>
      <c r="E86" s="17">
        <v>968.6</v>
      </c>
      <c r="F86" s="17"/>
      <c r="G86" s="17">
        <f t="shared" si="1"/>
        <v>968.6</v>
      </c>
      <c r="H86" s="17"/>
      <c r="I86" s="17"/>
    </row>
    <row r="87" spans="1:9" ht="17.25" customHeight="1" outlineLevel="3">
      <c r="A87" s="26" t="s">
        <v>95</v>
      </c>
      <c r="B87" s="18" t="s">
        <v>96</v>
      </c>
      <c r="C87" s="18" t="s">
        <v>0</v>
      </c>
      <c r="D87" s="18" t="s">
        <v>0</v>
      </c>
      <c r="E87" s="19">
        <v>595.9</v>
      </c>
      <c r="F87" s="19">
        <f>F88</f>
        <v>0</v>
      </c>
      <c r="G87" s="19">
        <f t="shared" si="1"/>
        <v>595.9</v>
      </c>
      <c r="H87" s="19"/>
      <c r="I87" s="19"/>
    </row>
    <row r="88" spans="1:9" ht="29.25" customHeight="1">
      <c r="A88" s="26" t="s">
        <v>97</v>
      </c>
      <c r="B88" s="18" t="s">
        <v>96</v>
      </c>
      <c r="C88" s="18" t="s">
        <v>98</v>
      </c>
      <c r="D88" s="18" t="s">
        <v>0</v>
      </c>
      <c r="E88" s="19">
        <v>595.9</v>
      </c>
      <c r="F88" s="19"/>
      <c r="G88" s="19">
        <f t="shared" si="1"/>
        <v>595.9</v>
      </c>
      <c r="H88" s="19"/>
      <c r="I88" s="19"/>
    </row>
    <row r="89" spans="1:9" ht="15.75" customHeight="1" outlineLevel="1">
      <c r="A89" s="28" t="s">
        <v>11</v>
      </c>
      <c r="B89" s="16" t="s">
        <v>96</v>
      </c>
      <c r="C89" s="16" t="s">
        <v>98</v>
      </c>
      <c r="D89" s="16" t="s">
        <v>12</v>
      </c>
      <c r="E89" s="17">
        <v>595.9</v>
      </c>
      <c r="F89" s="17"/>
      <c r="G89" s="17">
        <f t="shared" si="1"/>
        <v>595.9</v>
      </c>
      <c r="H89" s="17"/>
      <c r="I89" s="17"/>
    </row>
    <row r="90" spans="1:9" ht="17.25" customHeight="1" outlineLevel="2">
      <c r="A90" s="26" t="s">
        <v>99</v>
      </c>
      <c r="B90" s="18" t="s">
        <v>100</v>
      </c>
      <c r="C90" s="18" t="s">
        <v>0</v>
      </c>
      <c r="D90" s="18" t="s">
        <v>0</v>
      </c>
      <c r="E90" s="19">
        <v>60009.4</v>
      </c>
      <c r="F90" s="19">
        <f>F91+F105</f>
        <v>5603.2</v>
      </c>
      <c r="G90" s="19">
        <f t="shared" si="1"/>
        <v>65612.600000000006</v>
      </c>
      <c r="H90" s="19">
        <v>5035.2</v>
      </c>
      <c r="I90" s="19">
        <v>5094.2</v>
      </c>
    </row>
    <row r="91" spans="1:9" ht="13.2" outlineLevel="3">
      <c r="A91" s="26" t="s">
        <v>101</v>
      </c>
      <c r="B91" s="18" t="s">
        <v>102</v>
      </c>
      <c r="C91" s="18" t="s">
        <v>0</v>
      </c>
      <c r="D91" s="18" t="s">
        <v>0</v>
      </c>
      <c r="E91" s="19">
        <v>54675.5</v>
      </c>
      <c r="F91" s="19">
        <f>F92+F94+F96+F98+F100+F102</f>
        <v>5400</v>
      </c>
      <c r="G91" s="19">
        <f t="shared" si="1"/>
        <v>60075.5</v>
      </c>
      <c r="H91" s="19"/>
      <c r="I91" s="19"/>
    </row>
    <row r="92" spans="1:9" ht="41.25" customHeight="1" outlineLevel="2">
      <c r="A92" s="26" t="s">
        <v>103</v>
      </c>
      <c r="B92" s="18" t="s">
        <v>102</v>
      </c>
      <c r="C92" s="18" t="s">
        <v>104</v>
      </c>
      <c r="D92" s="18" t="s">
        <v>0</v>
      </c>
      <c r="E92" s="19">
        <v>1751.9</v>
      </c>
      <c r="F92" s="19">
        <f>F93</f>
        <v>0</v>
      </c>
      <c r="G92" s="19">
        <f t="shared" si="1"/>
        <v>1751.9</v>
      </c>
      <c r="H92" s="19"/>
      <c r="I92" s="19"/>
    </row>
    <row r="93" spans="1:9" ht="13.2" outlineLevel="3">
      <c r="A93" s="28" t="s">
        <v>105</v>
      </c>
      <c r="B93" s="16" t="s">
        <v>102</v>
      </c>
      <c r="C93" s="16" t="s">
        <v>104</v>
      </c>
      <c r="D93" s="16" t="s">
        <v>106</v>
      </c>
      <c r="E93" s="17">
        <v>1751.9</v>
      </c>
      <c r="F93" s="17"/>
      <c r="G93" s="17">
        <f t="shared" si="1"/>
        <v>1751.9</v>
      </c>
      <c r="H93" s="17"/>
      <c r="I93" s="17"/>
    </row>
    <row r="94" spans="1:9" ht="67.5" customHeight="1" outlineLevel="2">
      <c r="A94" s="26" t="s">
        <v>107</v>
      </c>
      <c r="B94" s="18" t="s">
        <v>102</v>
      </c>
      <c r="C94" s="18" t="s">
        <v>108</v>
      </c>
      <c r="D94" s="18" t="s">
        <v>0</v>
      </c>
      <c r="E94" s="19">
        <v>3313.8</v>
      </c>
      <c r="F94" s="19">
        <f>F95</f>
        <v>0</v>
      </c>
      <c r="G94" s="19">
        <f t="shared" si="1"/>
        <v>3313.8</v>
      </c>
      <c r="H94" s="19"/>
      <c r="I94" s="19"/>
    </row>
    <row r="95" spans="1:9" ht="13.2" outlineLevel="3">
      <c r="A95" s="28" t="s">
        <v>109</v>
      </c>
      <c r="B95" s="16" t="s">
        <v>102</v>
      </c>
      <c r="C95" s="16" t="s">
        <v>108</v>
      </c>
      <c r="D95" s="16" t="s">
        <v>110</v>
      </c>
      <c r="E95" s="17">
        <v>3313.8</v>
      </c>
      <c r="F95" s="17"/>
      <c r="G95" s="17">
        <f t="shared" si="1"/>
        <v>3313.8</v>
      </c>
      <c r="H95" s="17"/>
      <c r="I95" s="17"/>
    </row>
    <row r="96" spans="1:9" ht="24.75" customHeight="1" outlineLevel="2">
      <c r="A96" s="26" t="s">
        <v>79</v>
      </c>
      <c r="B96" s="18" t="s">
        <v>102</v>
      </c>
      <c r="C96" s="18" t="s">
        <v>80</v>
      </c>
      <c r="D96" s="18" t="s">
        <v>0</v>
      </c>
      <c r="E96" s="19">
        <v>5000</v>
      </c>
      <c r="F96" s="19">
        <f>F97</f>
        <v>5400</v>
      </c>
      <c r="G96" s="19">
        <f t="shared" si="1"/>
        <v>10400</v>
      </c>
      <c r="H96" s="19"/>
      <c r="I96" s="19"/>
    </row>
    <row r="97" spans="1:9" ht="13.2" outlineLevel="3">
      <c r="A97" s="28" t="s">
        <v>81</v>
      </c>
      <c r="B97" s="16" t="s">
        <v>102</v>
      </c>
      <c r="C97" s="16" t="s">
        <v>80</v>
      </c>
      <c r="D97" s="16" t="s">
        <v>82</v>
      </c>
      <c r="E97" s="17">
        <v>5000</v>
      </c>
      <c r="F97" s="17">
        <v>5400</v>
      </c>
      <c r="G97" s="17">
        <f t="shared" si="1"/>
        <v>10400</v>
      </c>
      <c r="H97" s="17"/>
      <c r="I97" s="17"/>
    </row>
    <row r="98" spans="1:9" ht="22.8" outlineLevel="2">
      <c r="A98" s="26" t="s">
        <v>111</v>
      </c>
      <c r="B98" s="18" t="s">
        <v>102</v>
      </c>
      <c r="C98" s="18" t="s">
        <v>112</v>
      </c>
      <c r="D98" s="18" t="s">
        <v>0</v>
      </c>
      <c r="E98" s="19">
        <v>20423.900000000001</v>
      </c>
      <c r="F98" s="19">
        <f>F99</f>
        <v>0</v>
      </c>
      <c r="G98" s="19">
        <f t="shared" si="1"/>
        <v>20423.900000000001</v>
      </c>
      <c r="H98" s="19"/>
      <c r="I98" s="19"/>
    </row>
    <row r="99" spans="1:9" ht="13.2" outlineLevel="3">
      <c r="A99" s="28" t="s">
        <v>105</v>
      </c>
      <c r="B99" s="16" t="s">
        <v>102</v>
      </c>
      <c r="C99" s="16" t="s">
        <v>112</v>
      </c>
      <c r="D99" s="16" t="s">
        <v>106</v>
      </c>
      <c r="E99" s="17">
        <v>20423.900000000001</v>
      </c>
      <c r="F99" s="17"/>
      <c r="G99" s="17">
        <f t="shared" si="1"/>
        <v>20423.900000000001</v>
      </c>
      <c r="H99" s="17"/>
      <c r="I99" s="17"/>
    </row>
    <row r="100" spans="1:9" ht="27" customHeight="1" outlineLevel="2">
      <c r="A100" s="26" t="s">
        <v>113</v>
      </c>
      <c r="B100" s="18" t="s">
        <v>102</v>
      </c>
      <c r="C100" s="18" t="s">
        <v>114</v>
      </c>
      <c r="D100" s="18" t="s">
        <v>0</v>
      </c>
      <c r="E100" s="19">
        <v>185.9</v>
      </c>
      <c r="F100" s="19">
        <f>F101</f>
        <v>0</v>
      </c>
      <c r="G100" s="19">
        <f t="shared" si="1"/>
        <v>185.9</v>
      </c>
      <c r="H100" s="19"/>
      <c r="I100" s="19"/>
    </row>
    <row r="101" spans="1:9" ht="16.5" customHeight="1" outlineLevel="3">
      <c r="A101" s="28" t="s">
        <v>105</v>
      </c>
      <c r="B101" s="16" t="s">
        <v>102</v>
      </c>
      <c r="C101" s="16" t="s">
        <v>114</v>
      </c>
      <c r="D101" s="16" t="s">
        <v>106</v>
      </c>
      <c r="E101" s="17">
        <v>185.9</v>
      </c>
      <c r="F101" s="17"/>
      <c r="G101" s="17">
        <f t="shared" si="1"/>
        <v>185.9</v>
      </c>
      <c r="H101" s="17"/>
      <c r="I101" s="17"/>
    </row>
    <row r="102" spans="1:9" ht="22.8" outlineLevel="1">
      <c r="A102" s="26" t="s">
        <v>115</v>
      </c>
      <c r="B102" s="18" t="s">
        <v>102</v>
      </c>
      <c r="C102" s="18" t="s">
        <v>116</v>
      </c>
      <c r="D102" s="18" t="s">
        <v>0</v>
      </c>
      <c r="E102" s="19">
        <v>24000</v>
      </c>
      <c r="F102" s="19">
        <f>F103</f>
        <v>0</v>
      </c>
      <c r="G102" s="19">
        <f t="shared" si="1"/>
        <v>24000</v>
      </c>
      <c r="H102" s="19"/>
      <c r="I102" s="19"/>
    </row>
    <row r="103" spans="1:9" ht="19.5" customHeight="1" outlineLevel="2">
      <c r="A103" s="28" t="s">
        <v>11</v>
      </c>
      <c r="B103" s="16" t="s">
        <v>102</v>
      </c>
      <c r="C103" s="16" t="s">
        <v>116</v>
      </c>
      <c r="D103" s="16" t="s">
        <v>12</v>
      </c>
      <c r="E103" s="17">
        <v>24000</v>
      </c>
      <c r="F103" s="17"/>
      <c r="G103" s="17">
        <f t="shared" si="1"/>
        <v>24000</v>
      </c>
      <c r="H103" s="17"/>
      <c r="I103" s="17"/>
    </row>
    <row r="104" spans="1:9" ht="17.25" customHeight="1" outlineLevel="3">
      <c r="A104" s="26" t="s">
        <v>117</v>
      </c>
      <c r="B104" s="18" t="s">
        <v>118</v>
      </c>
      <c r="C104" s="18" t="s">
        <v>0</v>
      </c>
      <c r="D104" s="18" t="s">
        <v>0</v>
      </c>
      <c r="E104" s="19">
        <v>5333.9</v>
      </c>
      <c r="F104" s="19">
        <f>F105</f>
        <v>203.2</v>
      </c>
      <c r="G104" s="19">
        <f t="shared" si="1"/>
        <v>5537.0999999999995</v>
      </c>
      <c r="H104" s="19">
        <v>5035.2</v>
      </c>
      <c r="I104" s="19">
        <v>5094.2</v>
      </c>
    </row>
    <row r="105" spans="1:9" ht="45.6">
      <c r="A105" s="26" t="s">
        <v>21</v>
      </c>
      <c r="B105" s="18" t="s">
        <v>118</v>
      </c>
      <c r="C105" s="18" t="s">
        <v>22</v>
      </c>
      <c r="D105" s="18" t="s">
        <v>0</v>
      </c>
      <c r="E105" s="19">
        <v>5333.9</v>
      </c>
      <c r="F105" s="19">
        <f>F106</f>
        <v>203.2</v>
      </c>
      <c r="G105" s="19">
        <f t="shared" si="1"/>
        <v>5537.0999999999995</v>
      </c>
      <c r="H105" s="19">
        <v>5035.2</v>
      </c>
      <c r="I105" s="19">
        <v>5094.2</v>
      </c>
    </row>
    <row r="106" spans="1:9" ht="13.2" outlineLevel="1">
      <c r="A106" s="28" t="s">
        <v>55</v>
      </c>
      <c r="B106" s="16" t="s">
        <v>118</v>
      </c>
      <c r="C106" s="16" t="s">
        <v>22</v>
      </c>
      <c r="D106" s="16" t="s">
        <v>56</v>
      </c>
      <c r="E106" s="17">
        <v>5333.9</v>
      </c>
      <c r="F106" s="17">
        <f>203.2</f>
        <v>203.2</v>
      </c>
      <c r="G106" s="17">
        <f t="shared" si="1"/>
        <v>5537.0999999999995</v>
      </c>
      <c r="H106" s="17">
        <v>5035.2</v>
      </c>
      <c r="I106" s="17">
        <v>5094.2</v>
      </c>
    </row>
    <row r="107" spans="1:9" ht="26.25" customHeight="1" outlineLevel="2">
      <c r="A107" s="26" t="s">
        <v>119</v>
      </c>
      <c r="B107" s="18" t="s">
        <v>120</v>
      </c>
      <c r="C107" s="18" t="s">
        <v>0</v>
      </c>
      <c r="D107" s="18" t="s">
        <v>0</v>
      </c>
      <c r="E107" s="19">
        <v>498.1</v>
      </c>
      <c r="F107" s="19">
        <f>F108</f>
        <v>-200</v>
      </c>
      <c r="G107" s="19">
        <f t="shared" si="1"/>
        <v>298.10000000000002</v>
      </c>
      <c r="H107" s="19">
        <v>3605.2</v>
      </c>
      <c r="I107" s="19">
        <v>3312.5</v>
      </c>
    </row>
    <row r="108" spans="1:9" ht="16.5" customHeight="1" outlineLevel="3">
      <c r="A108" s="26" t="s">
        <v>121</v>
      </c>
      <c r="B108" s="18" t="s">
        <v>122</v>
      </c>
      <c r="C108" s="18" t="s">
        <v>0</v>
      </c>
      <c r="D108" s="18" t="s">
        <v>0</v>
      </c>
      <c r="E108" s="19">
        <v>498.1</v>
      </c>
      <c r="F108" s="19">
        <f>F109</f>
        <v>-200</v>
      </c>
      <c r="G108" s="19">
        <f t="shared" si="1"/>
        <v>298.10000000000002</v>
      </c>
      <c r="H108" s="19">
        <v>3605.2</v>
      </c>
      <c r="I108" s="19">
        <v>3312.5</v>
      </c>
    </row>
    <row r="109" spans="1:9" ht="45.6">
      <c r="A109" s="26" t="s">
        <v>123</v>
      </c>
      <c r="B109" s="18" t="s">
        <v>122</v>
      </c>
      <c r="C109" s="18" t="s">
        <v>124</v>
      </c>
      <c r="D109" s="18" t="s">
        <v>0</v>
      </c>
      <c r="E109" s="19">
        <v>498.1</v>
      </c>
      <c r="F109" s="19">
        <f>F110</f>
        <v>-200</v>
      </c>
      <c r="G109" s="19">
        <f t="shared" si="1"/>
        <v>298.10000000000002</v>
      </c>
      <c r="H109" s="19">
        <v>3605.2</v>
      </c>
      <c r="I109" s="19">
        <v>3312.5</v>
      </c>
    </row>
    <row r="110" spans="1:9" ht="13.2" outlineLevel="1">
      <c r="A110" s="28" t="s">
        <v>55</v>
      </c>
      <c r="B110" s="16" t="s">
        <v>122</v>
      </c>
      <c r="C110" s="16" t="s">
        <v>124</v>
      </c>
      <c r="D110" s="16" t="s">
        <v>56</v>
      </c>
      <c r="E110" s="17">
        <v>498.1</v>
      </c>
      <c r="F110" s="17">
        <v>-200</v>
      </c>
      <c r="G110" s="17">
        <f t="shared" si="1"/>
        <v>298.10000000000002</v>
      </c>
      <c r="H110" s="17">
        <v>3605.2</v>
      </c>
      <c r="I110" s="17">
        <v>3312.5</v>
      </c>
    </row>
    <row r="111" spans="1:9" ht="13.2" outlineLevel="2">
      <c r="A111" s="26" t="s">
        <v>125</v>
      </c>
      <c r="B111" s="18" t="s">
        <v>126</v>
      </c>
      <c r="C111" s="18" t="s">
        <v>0</v>
      </c>
      <c r="D111" s="18" t="s">
        <v>0</v>
      </c>
      <c r="E111" s="19">
        <v>456745.4</v>
      </c>
      <c r="F111" s="19">
        <f>F112+F125+F148+F151+F155</f>
        <v>2751.5</v>
      </c>
      <c r="G111" s="19">
        <f t="shared" si="1"/>
        <v>459496.9</v>
      </c>
      <c r="H111" s="19">
        <v>385670.2</v>
      </c>
      <c r="I111" s="19">
        <v>385976.8</v>
      </c>
    </row>
    <row r="112" spans="1:9" ht="16.5" customHeight="1" outlineLevel="3">
      <c r="A112" s="26" t="s">
        <v>127</v>
      </c>
      <c r="B112" s="18" t="s">
        <v>128</v>
      </c>
      <c r="C112" s="18" t="s">
        <v>0</v>
      </c>
      <c r="D112" s="18" t="s">
        <v>0</v>
      </c>
      <c r="E112" s="19">
        <v>97353.3</v>
      </c>
      <c r="F112" s="19">
        <f>F113+F117+F119+F121+F123+F115</f>
        <v>75</v>
      </c>
      <c r="G112" s="19">
        <f t="shared" si="1"/>
        <v>97428.3</v>
      </c>
      <c r="H112" s="19">
        <v>90511.5</v>
      </c>
      <c r="I112" s="19">
        <v>86811.5</v>
      </c>
    </row>
    <row r="113" spans="1:9" ht="24.75" customHeight="1" outlineLevel="2">
      <c r="A113" s="26" t="s">
        <v>57</v>
      </c>
      <c r="B113" s="18" t="s">
        <v>128</v>
      </c>
      <c r="C113" s="18" t="s">
        <v>129</v>
      </c>
      <c r="D113" s="18" t="s">
        <v>0</v>
      </c>
      <c r="E113" s="19">
        <v>43.5</v>
      </c>
      <c r="F113" s="19">
        <f>F114</f>
        <v>0</v>
      </c>
      <c r="G113" s="19">
        <f t="shared" si="1"/>
        <v>43.5</v>
      </c>
      <c r="H113" s="19">
        <v>43.5</v>
      </c>
      <c r="I113" s="19">
        <v>43.5</v>
      </c>
    </row>
    <row r="114" spans="1:9" ht="15.75" customHeight="1" outlineLevel="3">
      <c r="A114" s="28" t="s">
        <v>55</v>
      </c>
      <c r="B114" s="16" t="s">
        <v>128</v>
      </c>
      <c r="C114" s="16" t="s">
        <v>129</v>
      </c>
      <c r="D114" s="16" t="s">
        <v>56</v>
      </c>
      <c r="E114" s="17">
        <v>43.5</v>
      </c>
      <c r="F114" s="17"/>
      <c r="G114" s="17">
        <f t="shared" si="1"/>
        <v>43.5</v>
      </c>
      <c r="H114" s="17">
        <v>43.5</v>
      </c>
      <c r="I114" s="17">
        <v>43.5</v>
      </c>
    </row>
    <row r="115" spans="1:9" ht="38.4" customHeight="1" outlineLevel="3">
      <c r="A115" s="26" t="s">
        <v>59</v>
      </c>
      <c r="B115" s="18" t="s">
        <v>128</v>
      </c>
      <c r="C115" s="18" t="s">
        <v>60</v>
      </c>
      <c r="D115" s="16"/>
      <c r="E115" s="17"/>
      <c r="F115" s="19">
        <f>F116</f>
        <v>875</v>
      </c>
      <c r="G115" s="19">
        <f t="shared" si="1"/>
        <v>875</v>
      </c>
      <c r="H115" s="17"/>
      <c r="I115" s="17"/>
    </row>
    <row r="116" spans="1:9" ht="15.75" customHeight="1" outlineLevel="3">
      <c r="A116" s="28" t="s">
        <v>55</v>
      </c>
      <c r="B116" s="16" t="s">
        <v>128</v>
      </c>
      <c r="C116" s="16" t="s">
        <v>60</v>
      </c>
      <c r="D116" s="16" t="s">
        <v>56</v>
      </c>
      <c r="E116" s="17"/>
      <c r="F116" s="17">
        <v>875</v>
      </c>
      <c r="G116" s="17">
        <f t="shared" si="1"/>
        <v>875</v>
      </c>
      <c r="H116" s="17"/>
      <c r="I116" s="17"/>
    </row>
    <row r="117" spans="1:9" ht="53.25" customHeight="1" outlineLevel="2">
      <c r="A117" s="26" t="s">
        <v>61</v>
      </c>
      <c r="B117" s="18" t="s">
        <v>128</v>
      </c>
      <c r="C117" s="18" t="s">
        <v>63</v>
      </c>
      <c r="D117" s="18" t="s">
        <v>0</v>
      </c>
      <c r="E117" s="19">
        <v>141</v>
      </c>
      <c r="F117" s="19"/>
      <c r="G117" s="19">
        <f t="shared" si="1"/>
        <v>141</v>
      </c>
      <c r="H117" s="19"/>
      <c r="I117" s="19"/>
    </row>
    <row r="118" spans="1:9" ht="15" customHeight="1" outlineLevel="3">
      <c r="A118" s="28" t="s">
        <v>55</v>
      </c>
      <c r="B118" s="16" t="s">
        <v>128</v>
      </c>
      <c r="C118" s="16" t="s">
        <v>63</v>
      </c>
      <c r="D118" s="16" t="s">
        <v>56</v>
      </c>
      <c r="E118" s="17">
        <v>141</v>
      </c>
      <c r="F118" s="17"/>
      <c r="G118" s="17">
        <f t="shared" si="1"/>
        <v>141</v>
      </c>
      <c r="H118" s="17"/>
      <c r="I118" s="17"/>
    </row>
    <row r="119" spans="1:9" ht="50.25" customHeight="1" outlineLevel="2">
      <c r="A119" s="26" t="s">
        <v>130</v>
      </c>
      <c r="B119" s="18" t="s">
        <v>128</v>
      </c>
      <c r="C119" s="18" t="s">
        <v>131</v>
      </c>
      <c r="D119" s="18" t="s">
        <v>0</v>
      </c>
      <c r="E119" s="19">
        <v>3050</v>
      </c>
      <c r="F119" s="19">
        <f>F120</f>
        <v>-2450</v>
      </c>
      <c r="G119" s="19">
        <f t="shared" si="1"/>
        <v>600</v>
      </c>
      <c r="H119" s="19">
        <v>3700</v>
      </c>
      <c r="I119" s="19"/>
    </row>
    <row r="120" spans="1:9" ht="15" customHeight="1" outlineLevel="3">
      <c r="A120" s="28" t="s">
        <v>55</v>
      </c>
      <c r="B120" s="16" t="s">
        <v>128</v>
      </c>
      <c r="C120" s="16" t="s">
        <v>131</v>
      </c>
      <c r="D120" s="16" t="s">
        <v>56</v>
      </c>
      <c r="E120" s="17">
        <v>3050</v>
      </c>
      <c r="F120" s="17">
        <f>-1450+-300+-700</f>
        <v>-2450</v>
      </c>
      <c r="G120" s="17">
        <f t="shared" si="1"/>
        <v>600</v>
      </c>
      <c r="H120" s="17">
        <v>3700</v>
      </c>
      <c r="I120" s="17"/>
    </row>
    <row r="121" spans="1:9" ht="51" customHeight="1" outlineLevel="1">
      <c r="A121" s="26" t="s">
        <v>132</v>
      </c>
      <c r="B121" s="18" t="s">
        <v>128</v>
      </c>
      <c r="C121" s="18" t="s">
        <v>133</v>
      </c>
      <c r="D121" s="18" t="s">
        <v>0</v>
      </c>
      <c r="E121" s="19">
        <v>94118.8</v>
      </c>
      <c r="F121" s="19">
        <f>F122</f>
        <v>1450</v>
      </c>
      <c r="G121" s="19">
        <f t="shared" si="1"/>
        <v>95568.8</v>
      </c>
      <c r="H121" s="19">
        <v>86768</v>
      </c>
      <c r="I121" s="19">
        <v>86768</v>
      </c>
    </row>
    <row r="122" spans="1:9" ht="16.5" customHeight="1" outlineLevel="2">
      <c r="A122" s="28" t="s">
        <v>55</v>
      </c>
      <c r="B122" s="16" t="s">
        <v>128</v>
      </c>
      <c r="C122" s="16" t="s">
        <v>133</v>
      </c>
      <c r="D122" s="16" t="s">
        <v>56</v>
      </c>
      <c r="E122" s="17">
        <v>94118.8</v>
      </c>
      <c r="F122" s="17">
        <f>1050+400</f>
        <v>1450</v>
      </c>
      <c r="G122" s="17">
        <f t="shared" si="1"/>
        <v>95568.8</v>
      </c>
      <c r="H122" s="17">
        <v>86768</v>
      </c>
      <c r="I122" s="17">
        <v>86768</v>
      </c>
    </row>
    <row r="123" spans="1:9" ht="45.6" outlineLevel="3">
      <c r="A123" s="26" t="s">
        <v>123</v>
      </c>
      <c r="B123" s="18" t="s">
        <v>128</v>
      </c>
      <c r="C123" s="18" t="s">
        <v>124</v>
      </c>
      <c r="D123" s="18"/>
      <c r="E123" s="21" t="s">
        <v>275</v>
      </c>
      <c r="F123" s="19">
        <f>F124</f>
        <v>200</v>
      </c>
      <c r="G123" s="19">
        <f>G124</f>
        <v>200</v>
      </c>
      <c r="H123" s="19">
        <f>H124</f>
        <v>0</v>
      </c>
      <c r="I123" s="19">
        <f>I124</f>
        <v>0</v>
      </c>
    </row>
    <row r="124" spans="1:9" ht="15.75" customHeight="1" outlineLevel="2">
      <c r="A124" s="28" t="s">
        <v>163</v>
      </c>
      <c r="B124" s="16" t="s">
        <v>128</v>
      </c>
      <c r="C124" s="16" t="s">
        <v>124</v>
      </c>
      <c r="D124" s="16" t="s">
        <v>164</v>
      </c>
      <c r="E124" s="22" t="s">
        <v>275</v>
      </c>
      <c r="F124" s="17">
        <v>200</v>
      </c>
      <c r="G124" s="17">
        <f>E124+F124</f>
        <v>200</v>
      </c>
      <c r="H124" s="17">
        <v>0</v>
      </c>
      <c r="I124" s="17">
        <v>0</v>
      </c>
    </row>
    <row r="125" spans="1:9" ht="18" customHeight="1" outlineLevel="3">
      <c r="A125" s="26" t="s">
        <v>134</v>
      </c>
      <c r="B125" s="18" t="s">
        <v>135</v>
      </c>
      <c r="C125" s="18" t="s">
        <v>0</v>
      </c>
      <c r="D125" s="18" t="s">
        <v>0</v>
      </c>
      <c r="E125" s="19">
        <v>333058.2</v>
      </c>
      <c r="F125" s="19">
        <f>F126+F128+F130+F132+F134+F136+F138+F140+F142+F144+F146</f>
        <v>1330</v>
      </c>
      <c r="G125" s="19">
        <f t="shared" si="1"/>
        <v>334388.2</v>
      </c>
      <c r="H125" s="19">
        <v>267552.8</v>
      </c>
      <c r="I125" s="19">
        <v>272886.5</v>
      </c>
    </row>
    <row r="126" spans="1:9" ht="26.25" customHeight="1" outlineLevel="2">
      <c r="A126" s="26" t="s">
        <v>136</v>
      </c>
      <c r="B126" s="18" t="s">
        <v>135</v>
      </c>
      <c r="C126" s="18" t="s">
        <v>137</v>
      </c>
      <c r="D126" s="18" t="s">
        <v>0</v>
      </c>
      <c r="E126" s="19">
        <v>1750</v>
      </c>
      <c r="F126" s="19">
        <f>F127</f>
        <v>0</v>
      </c>
      <c r="G126" s="19">
        <f t="shared" si="1"/>
        <v>1750</v>
      </c>
      <c r="H126" s="19"/>
      <c r="I126" s="19"/>
    </row>
    <row r="127" spans="1:9" ht="18" customHeight="1" outlineLevel="3">
      <c r="A127" s="28" t="s">
        <v>138</v>
      </c>
      <c r="B127" s="16" t="s">
        <v>135</v>
      </c>
      <c r="C127" s="16" t="s">
        <v>137</v>
      </c>
      <c r="D127" s="16" t="s">
        <v>139</v>
      </c>
      <c r="E127" s="17">
        <v>1750</v>
      </c>
      <c r="F127" s="17"/>
      <c r="G127" s="17">
        <f t="shared" si="1"/>
        <v>1750</v>
      </c>
      <c r="H127" s="17"/>
      <c r="I127" s="17"/>
    </row>
    <row r="128" spans="1:9" ht="22.8" outlineLevel="2">
      <c r="A128" s="26" t="s">
        <v>57</v>
      </c>
      <c r="B128" s="18" t="s">
        <v>135</v>
      </c>
      <c r="C128" s="18" t="s">
        <v>140</v>
      </c>
      <c r="D128" s="18" t="s">
        <v>0</v>
      </c>
      <c r="E128" s="19">
        <v>220001.9</v>
      </c>
      <c r="F128" s="19">
        <f>F129</f>
        <v>0</v>
      </c>
      <c r="G128" s="19">
        <f t="shared" si="1"/>
        <v>220001.9</v>
      </c>
      <c r="H128" s="19">
        <v>180319.7</v>
      </c>
      <c r="I128" s="19">
        <v>185546.7</v>
      </c>
    </row>
    <row r="129" spans="1:9" ht="16.5" customHeight="1" outlineLevel="3">
      <c r="A129" s="28" t="s">
        <v>55</v>
      </c>
      <c r="B129" s="16" t="s">
        <v>135</v>
      </c>
      <c r="C129" s="16" t="s">
        <v>140</v>
      </c>
      <c r="D129" s="16" t="s">
        <v>56</v>
      </c>
      <c r="E129" s="17">
        <v>220001.9</v>
      </c>
      <c r="F129" s="17"/>
      <c r="G129" s="17">
        <f t="shared" si="1"/>
        <v>220001.9</v>
      </c>
      <c r="H129" s="17">
        <v>180319.7</v>
      </c>
      <c r="I129" s="17">
        <v>185546.7</v>
      </c>
    </row>
    <row r="130" spans="1:9" ht="22.8" outlineLevel="2">
      <c r="A130" s="26" t="s">
        <v>57</v>
      </c>
      <c r="B130" s="18" t="s">
        <v>135</v>
      </c>
      <c r="C130" s="18" t="s">
        <v>141</v>
      </c>
      <c r="D130" s="18" t="s">
        <v>0</v>
      </c>
      <c r="E130" s="19">
        <v>14.5</v>
      </c>
      <c r="F130" s="19">
        <f>F131</f>
        <v>0</v>
      </c>
      <c r="G130" s="19">
        <f t="shared" si="1"/>
        <v>14.5</v>
      </c>
      <c r="H130" s="19">
        <v>14.5</v>
      </c>
      <c r="I130" s="19">
        <v>14.5</v>
      </c>
    </row>
    <row r="131" spans="1:9" ht="16.5" customHeight="1" outlineLevel="3">
      <c r="A131" s="28" t="s">
        <v>55</v>
      </c>
      <c r="B131" s="16" t="s">
        <v>135</v>
      </c>
      <c r="C131" s="16" t="s">
        <v>141</v>
      </c>
      <c r="D131" s="16" t="s">
        <v>56</v>
      </c>
      <c r="E131" s="17">
        <v>14.5</v>
      </c>
      <c r="F131" s="17"/>
      <c r="G131" s="17">
        <f t="shared" si="1"/>
        <v>14.5</v>
      </c>
      <c r="H131" s="17">
        <v>14.5</v>
      </c>
      <c r="I131" s="17">
        <v>14.5</v>
      </c>
    </row>
    <row r="132" spans="1:9" ht="13.2" outlineLevel="2">
      <c r="A132" s="26" t="s">
        <v>142</v>
      </c>
      <c r="B132" s="18" t="s">
        <v>135</v>
      </c>
      <c r="C132" s="18" t="s">
        <v>143</v>
      </c>
      <c r="D132" s="18" t="s">
        <v>0</v>
      </c>
      <c r="E132" s="19">
        <v>1756.1</v>
      </c>
      <c r="F132" s="19">
        <f>F133</f>
        <v>0</v>
      </c>
      <c r="G132" s="19">
        <f t="shared" si="1"/>
        <v>1756.1</v>
      </c>
      <c r="H132" s="19">
        <v>1419.6</v>
      </c>
      <c r="I132" s="19">
        <v>1460.8</v>
      </c>
    </row>
    <row r="133" spans="1:9" ht="15.75" customHeight="1" outlineLevel="3">
      <c r="A133" s="28" t="s">
        <v>138</v>
      </c>
      <c r="B133" s="16" t="s">
        <v>135</v>
      </c>
      <c r="C133" s="16" t="s">
        <v>143</v>
      </c>
      <c r="D133" s="16" t="s">
        <v>139</v>
      </c>
      <c r="E133" s="17">
        <v>1756.1</v>
      </c>
      <c r="F133" s="17"/>
      <c r="G133" s="17">
        <f t="shared" si="1"/>
        <v>1756.1</v>
      </c>
      <c r="H133" s="17">
        <v>1419.6</v>
      </c>
      <c r="I133" s="17">
        <v>1460.8</v>
      </c>
    </row>
    <row r="134" spans="1:9" ht="26.25" customHeight="1" outlineLevel="2">
      <c r="A134" s="26" t="s">
        <v>144</v>
      </c>
      <c r="B134" s="18" t="s">
        <v>135</v>
      </c>
      <c r="C134" s="18" t="s">
        <v>145</v>
      </c>
      <c r="D134" s="18" t="s">
        <v>0</v>
      </c>
      <c r="E134" s="19">
        <v>23000.3</v>
      </c>
      <c r="F134" s="19">
        <f>F135</f>
        <v>0</v>
      </c>
      <c r="G134" s="19">
        <f t="shared" si="1"/>
        <v>23000.3</v>
      </c>
      <c r="H134" s="19"/>
      <c r="I134" s="19"/>
    </row>
    <row r="135" spans="1:9" ht="15" customHeight="1" outlineLevel="3">
      <c r="A135" s="28" t="s">
        <v>138</v>
      </c>
      <c r="B135" s="16" t="s">
        <v>135</v>
      </c>
      <c r="C135" s="16" t="s">
        <v>145</v>
      </c>
      <c r="D135" s="16" t="s">
        <v>139</v>
      </c>
      <c r="E135" s="17">
        <v>23000.3</v>
      </c>
      <c r="F135" s="17"/>
      <c r="G135" s="17">
        <f t="shared" si="1"/>
        <v>23000.3</v>
      </c>
      <c r="H135" s="17"/>
      <c r="I135" s="17"/>
    </row>
    <row r="136" spans="1:9" ht="28.5" customHeight="1" outlineLevel="2">
      <c r="A136" s="26" t="s">
        <v>146</v>
      </c>
      <c r="B136" s="18" t="s">
        <v>135</v>
      </c>
      <c r="C136" s="18" t="s">
        <v>147</v>
      </c>
      <c r="D136" s="18" t="s">
        <v>0</v>
      </c>
      <c r="E136" s="19">
        <v>4390</v>
      </c>
      <c r="F136" s="19">
        <f>F137</f>
        <v>0</v>
      </c>
      <c r="G136" s="19">
        <f t="shared" si="1"/>
        <v>4390</v>
      </c>
      <c r="H136" s="19">
        <v>4390</v>
      </c>
      <c r="I136" s="19">
        <v>4390</v>
      </c>
    </row>
    <row r="137" spans="1:9" ht="13.2" outlineLevel="3">
      <c r="A137" s="28" t="s">
        <v>55</v>
      </c>
      <c r="B137" s="16" t="s">
        <v>135</v>
      </c>
      <c r="C137" s="16" t="s">
        <v>147</v>
      </c>
      <c r="D137" s="16" t="s">
        <v>56</v>
      </c>
      <c r="E137" s="17">
        <v>4390</v>
      </c>
      <c r="F137" s="17"/>
      <c r="G137" s="17">
        <f t="shared" si="1"/>
        <v>4390</v>
      </c>
      <c r="H137" s="17">
        <v>4390</v>
      </c>
      <c r="I137" s="17">
        <v>4390</v>
      </c>
    </row>
    <row r="138" spans="1:9" ht="89.25" customHeight="1" outlineLevel="2">
      <c r="A138" s="29" t="s">
        <v>148</v>
      </c>
      <c r="B138" s="18" t="s">
        <v>135</v>
      </c>
      <c r="C138" s="18" t="s">
        <v>149</v>
      </c>
      <c r="D138" s="18" t="s">
        <v>0</v>
      </c>
      <c r="E138" s="19">
        <v>428</v>
      </c>
      <c r="F138" s="19">
        <f>F139</f>
        <v>0</v>
      </c>
      <c r="G138" s="19">
        <f t="shared" si="1"/>
        <v>428</v>
      </c>
      <c r="H138" s="19">
        <v>342.8</v>
      </c>
      <c r="I138" s="19">
        <v>342.8</v>
      </c>
    </row>
    <row r="139" spans="1:9" ht="16.5" customHeight="1" outlineLevel="3">
      <c r="A139" s="28" t="s">
        <v>81</v>
      </c>
      <c r="B139" s="16" t="s">
        <v>135</v>
      </c>
      <c r="C139" s="16" t="s">
        <v>149</v>
      </c>
      <c r="D139" s="16" t="s">
        <v>82</v>
      </c>
      <c r="E139" s="17">
        <v>428</v>
      </c>
      <c r="F139" s="17"/>
      <c r="G139" s="17">
        <f t="shared" si="1"/>
        <v>428</v>
      </c>
      <c r="H139" s="17">
        <v>342.8</v>
      </c>
      <c r="I139" s="17">
        <v>342.8</v>
      </c>
    </row>
    <row r="140" spans="1:9" ht="52.5" customHeight="1" outlineLevel="2">
      <c r="A140" s="26" t="s">
        <v>61</v>
      </c>
      <c r="B140" s="18" t="s">
        <v>135</v>
      </c>
      <c r="C140" s="18" t="s">
        <v>63</v>
      </c>
      <c r="D140" s="18" t="s">
        <v>0</v>
      </c>
      <c r="E140" s="19">
        <v>2700.3</v>
      </c>
      <c r="F140" s="19">
        <f>F141</f>
        <v>100</v>
      </c>
      <c r="G140" s="19">
        <f t="shared" si="1"/>
        <v>2800.3</v>
      </c>
      <c r="H140" s="19"/>
      <c r="I140" s="19"/>
    </row>
    <row r="141" spans="1:9" ht="16.5" customHeight="1" outlineLevel="3">
      <c r="A141" s="28" t="s">
        <v>55</v>
      </c>
      <c r="B141" s="16" t="s">
        <v>135</v>
      </c>
      <c r="C141" s="16" t="s">
        <v>63</v>
      </c>
      <c r="D141" s="16" t="s">
        <v>56</v>
      </c>
      <c r="E141" s="17">
        <v>2700.3</v>
      </c>
      <c r="F141" s="17">
        <v>100</v>
      </c>
      <c r="G141" s="17">
        <f t="shared" ref="G141:G204" si="2">E141+F141</f>
        <v>2800.3</v>
      </c>
      <c r="H141" s="17"/>
      <c r="I141" s="17"/>
    </row>
    <row r="142" spans="1:9" ht="49.5" customHeight="1" outlineLevel="2">
      <c r="A142" s="26" t="s">
        <v>130</v>
      </c>
      <c r="B142" s="18" t="s">
        <v>135</v>
      </c>
      <c r="C142" s="18" t="s">
        <v>131</v>
      </c>
      <c r="D142" s="18" t="s">
        <v>0</v>
      </c>
      <c r="E142" s="19">
        <v>300</v>
      </c>
      <c r="F142" s="19">
        <f>F143</f>
        <v>0</v>
      </c>
      <c r="G142" s="19">
        <f t="shared" si="2"/>
        <v>300</v>
      </c>
      <c r="H142" s="19"/>
      <c r="I142" s="19"/>
    </row>
    <row r="143" spans="1:9" ht="14.25" customHeight="1" outlineLevel="3">
      <c r="A143" s="28" t="s">
        <v>55</v>
      </c>
      <c r="B143" s="16" t="s">
        <v>135</v>
      </c>
      <c r="C143" s="16" t="s">
        <v>131</v>
      </c>
      <c r="D143" s="16" t="s">
        <v>56</v>
      </c>
      <c r="E143" s="17">
        <v>300</v>
      </c>
      <c r="F143" s="17"/>
      <c r="G143" s="17">
        <f t="shared" si="2"/>
        <v>300</v>
      </c>
      <c r="H143" s="17"/>
      <c r="I143" s="17"/>
    </row>
    <row r="144" spans="1:9" ht="52.5" customHeight="1" outlineLevel="1">
      <c r="A144" s="26" t="s">
        <v>132</v>
      </c>
      <c r="B144" s="18" t="s">
        <v>135</v>
      </c>
      <c r="C144" s="18" t="s">
        <v>133</v>
      </c>
      <c r="D144" s="18" t="s">
        <v>0</v>
      </c>
      <c r="E144" s="19">
        <v>58870.1</v>
      </c>
      <c r="F144" s="19">
        <f>F145</f>
        <v>975</v>
      </c>
      <c r="G144" s="19">
        <f t="shared" si="2"/>
        <v>59845.1</v>
      </c>
      <c r="H144" s="19">
        <v>61338.8</v>
      </c>
      <c r="I144" s="19">
        <v>61338.8</v>
      </c>
    </row>
    <row r="145" spans="1:9" ht="14.25" customHeight="1" outlineLevel="2">
      <c r="A145" s="28" t="s">
        <v>55</v>
      </c>
      <c r="B145" s="16" t="s">
        <v>135</v>
      </c>
      <c r="C145" s="16" t="s">
        <v>133</v>
      </c>
      <c r="D145" s="16" t="s">
        <v>56</v>
      </c>
      <c r="E145" s="17">
        <v>58870.1</v>
      </c>
      <c r="F145" s="17">
        <f>500+175+300</f>
        <v>975</v>
      </c>
      <c r="G145" s="17">
        <f t="shared" si="2"/>
        <v>59845.1</v>
      </c>
      <c r="H145" s="17">
        <v>61338.8</v>
      </c>
      <c r="I145" s="17">
        <v>61338.8</v>
      </c>
    </row>
    <row r="146" spans="1:9" ht="25.5" customHeight="1" outlineLevel="3">
      <c r="A146" s="26" t="s">
        <v>150</v>
      </c>
      <c r="B146" s="18" t="s">
        <v>135</v>
      </c>
      <c r="C146" s="18" t="s">
        <v>151</v>
      </c>
      <c r="D146" s="18" t="s">
        <v>0</v>
      </c>
      <c r="E146" s="19">
        <v>19847</v>
      </c>
      <c r="F146" s="19">
        <f>F147</f>
        <v>255</v>
      </c>
      <c r="G146" s="19">
        <f t="shared" si="2"/>
        <v>20102</v>
      </c>
      <c r="H146" s="19">
        <v>19727.400000000001</v>
      </c>
      <c r="I146" s="19">
        <v>19792.900000000001</v>
      </c>
    </row>
    <row r="147" spans="1:9" ht="18.75" customHeight="1" outlineLevel="1">
      <c r="A147" s="28" t="s">
        <v>55</v>
      </c>
      <c r="B147" s="16" t="s">
        <v>135</v>
      </c>
      <c r="C147" s="16" t="s">
        <v>151</v>
      </c>
      <c r="D147" s="16" t="s">
        <v>56</v>
      </c>
      <c r="E147" s="17">
        <v>19847</v>
      </c>
      <c r="F147" s="17">
        <v>255</v>
      </c>
      <c r="G147" s="17">
        <f t="shared" si="2"/>
        <v>20102</v>
      </c>
      <c r="H147" s="17">
        <v>19727.400000000001</v>
      </c>
      <c r="I147" s="17">
        <v>19792.900000000001</v>
      </c>
    </row>
    <row r="148" spans="1:9" ht="14.25" customHeight="1" outlineLevel="2">
      <c r="A148" s="26" t="s">
        <v>152</v>
      </c>
      <c r="B148" s="18" t="s">
        <v>153</v>
      </c>
      <c r="C148" s="18" t="s">
        <v>0</v>
      </c>
      <c r="D148" s="18" t="s">
        <v>0</v>
      </c>
      <c r="E148" s="19">
        <v>100</v>
      </c>
      <c r="F148" s="19">
        <f>F149</f>
        <v>0</v>
      </c>
      <c r="G148" s="19">
        <f t="shared" si="2"/>
        <v>100</v>
      </c>
      <c r="H148" s="19">
        <v>50</v>
      </c>
      <c r="I148" s="19">
        <v>50</v>
      </c>
    </row>
    <row r="149" spans="1:9" ht="47.25" customHeight="1" outlineLevel="3">
      <c r="A149" s="26" t="s">
        <v>21</v>
      </c>
      <c r="B149" s="18" t="s">
        <v>153</v>
      </c>
      <c r="C149" s="18" t="s">
        <v>22</v>
      </c>
      <c r="D149" s="18" t="s">
        <v>0</v>
      </c>
      <c r="E149" s="19">
        <v>100</v>
      </c>
      <c r="F149" s="19">
        <f>F150</f>
        <v>0</v>
      </c>
      <c r="G149" s="19">
        <f t="shared" si="2"/>
        <v>100</v>
      </c>
      <c r="H149" s="19">
        <v>50</v>
      </c>
      <c r="I149" s="19">
        <v>50</v>
      </c>
    </row>
    <row r="150" spans="1:9" ht="18.75" customHeight="1" outlineLevel="3">
      <c r="A150" s="28" t="s">
        <v>11</v>
      </c>
      <c r="B150" s="16" t="s">
        <v>153</v>
      </c>
      <c r="C150" s="16" t="s">
        <v>22</v>
      </c>
      <c r="D150" s="16" t="s">
        <v>12</v>
      </c>
      <c r="E150" s="17">
        <v>100</v>
      </c>
      <c r="F150" s="17"/>
      <c r="G150" s="17">
        <f t="shared" si="2"/>
        <v>100</v>
      </c>
      <c r="H150" s="17">
        <v>50</v>
      </c>
      <c r="I150" s="17">
        <v>50</v>
      </c>
    </row>
    <row r="151" spans="1:9" ht="17.25" customHeight="1" outlineLevel="1">
      <c r="A151" s="26" t="s">
        <v>154</v>
      </c>
      <c r="B151" s="18" t="s">
        <v>155</v>
      </c>
      <c r="C151" s="18" t="s">
        <v>0</v>
      </c>
      <c r="D151" s="18" t="s">
        <v>0</v>
      </c>
      <c r="E151" s="19">
        <v>11298.9</v>
      </c>
      <c r="F151" s="19">
        <f>F152</f>
        <v>1446.5</v>
      </c>
      <c r="G151" s="19">
        <f t="shared" si="2"/>
        <v>12745.4</v>
      </c>
      <c r="H151" s="19">
        <v>9292.9</v>
      </c>
      <c r="I151" s="19">
        <v>9314.7000000000007</v>
      </c>
    </row>
    <row r="152" spans="1:9" ht="50.25" customHeight="1" outlineLevel="2">
      <c r="A152" s="26" t="s">
        <v>150</v>
      </c>
      <c r="B152" s="18" t="s">
        <v>155</v>
      </c>
      <c r="C152" s="18" t="s">
        <v>151</v>
      </c>
      <c r="D152" s="18" t="s">
        <v>0</v>
      </c>
      <c r="E152" s="19">
        <v>11298.9</v>
      </c>
      <c r="F152" s="19">
        <f>F153+F154</f>
        <v>1446.5</v>
      </c>
      <c r="G152" s="19">
        <f t="shared" si="2"/>
        <v>12745.4</v>
      </c>
      <c r="H152" s="19">
        <v>9292.9</v>
      </c>
      <c r="I152" s="19">
        <v>9314.7000000000007</v>
      </c>
    </row>
    <row r="153" spans="1:9" ht="17.25" customHeight="1" outlineLevel="3">
      <c r="A153" s="28" t="s">
        <v>55</v>
      </c>
      <c r="B153" s="16" t="s">
        <v>155</v>
      </c>
      <c r="C153" s="16" t="s">
        <v>151</v>
      </c>
      <c r="D153" s="16" t="s">
        <v>56</v>
      </c>
      <c r="E153" s="17">
        <v>2498.9</v>
      </c>
      <c r="F153" s="17"/>
      <c r="G153" s="17">
        <f t="shared" si="2"/>
        <v>2498.9</v>
      </c>
      <c r="H153" s="17">
        <v>2492.9</v>
      </c>
      <c r="I153" s="17">
        <v>2514.6999999999998</v>
      </c>
    </row>
    <row r="154" spans="1:9" ht="13.2" outlineLevel="2">
      <c r="A154" s="28" t="s">
        <v>156</v>
      </c>
      <c r="B154" s="16" t="s">
        <v>155</v>
      </c>
      <c r="C154" s="16" t="s">
        <v>151</v>
      </c>
      <c r="D154" s="16" t="s">
        <v>157</v>
      </c>
      <c r="E154" s="17">
        <v>8800</v>
      </c>
      <c r="F154" s="17">
        <v>1446.5</v>
      </c>
      <c r="G154" s="17">
        <f t="shared" si="2"/>
        <v>10246.5</v>
      </c>
      <c r="H154" s="17">
        <v>6800</v>
      </c>
      <c r="I154" s="17">
        <v>6800</v>
      </c>
    </row>
    <row r="155" spans="1:9" ht="17.25" customHeight="1" outlineLevel="3">
      <c r="A155" s="26" t="s">
        <v>158</v>
      </c>
      <c r="B155" s="18" t="s">
        <v>159</v>
      </c>
      <c r="C155" s="18" t="s">
        <v>0</v>
      </c>
      <c r="D155" s="18" t="s">
        <v>0</v>
      </c>
      <c r="E155" s="19">
        <v>14935</v>
      </c>
      <c r="F155" s="19">
        <f>F156+F158+F160+F163+F166+F169+F171+F174+F176+F178+F181</f>
        <v>-100</v>
      </c>
      <c r="G155" s="19">
        <f t="shared" si="2"/>
        <v>14835</v>
      </c>
      <c r="H155" s="19">
        <v>18263</v>
      </c>
      <c r="I155" s="19">
        <v>16914.099999999999</v>
      </c>
    </row>
    <row r="156" spans="1:9" ht="13.2" outlineLevel="2">
      <c r="A156" s="26" t="s">
        <v>15</v>
      </c>
      <c r="B156" s="18" t="s">
        <v>159</v>
      </c>
      <c r="C156" s="18" t="s">
        <v>16</v>
      </c>
      <c r="D156" s="18" t="s">
        <v>0</v>
      </c>
      <c r="E156" s="19">
        <v>1937.7</v>
      </c>
      <c r="F156" s="19">
        <f>F157</f>
        <v>0</v>
      </c>
      <c r="G156" s="19">
        <f t="shared" si="2"/>
        <v>1937.7</v>
      </c>
      <c r="H156" s="19">
        <v>1790.7</v>
      </c>
      <c r="I156" s="19">
        <v>1850.3</v>
      </c>
    </row>
    <row r="157" spans="1:9" ht="15.75" customHeight="1" outlineLevel="3">
      <c r="A157" s="28" t="s">
        <v>11</v>
      </c>
      <c r="B157" s="16" t="s">
        <v>159</v>
      </c>
      <c r="C157" s="16" t="s">
        <v>16</v>
      </c>
      <c r="D157" s="16" t="s">
        <v>12</v>
      </c>
      <c r="E157" s="17">
        <v>1937.7</v>
      </c>
      <c r="F157" s="17"/>
      <c r="G157" s="17">
        <f t="shared" si="2"/>
        <v>1937.7</v>
      </c>
      <c r="H157" s="17">
        <v>1790.7</v>
      </c>
      <c r="I157" s="17">
        <v>1850.3</v>
      </c>
    </row>
    <row r="158" spans="1:9" ht="24" customHeight="1" outlineLevel="3">
      <c r="A158" s="26" t="s">
        <v>57</v>
      </c>
      <c r="B158" s="18" t="s">
        <v>159</v>
      </c>
      <c r="C158" s="18" t="s">
        <v>160</v>
      </c>
      <c r="D158" s="18" t="s">
        <v>0</v>
      </c>
      <c r="E158" s="19">
        <v>24.1</v>
      </c>
      <c r="F158" s="19">
        <f>F159</f>
        <v>0</v>
      </c>
      <c r="G158" s="19">
        <f t="shared" si="2"/>
        <v>24.1</v>
      </c>
      <c r="H158" s="19">
        <v>24.1</v>
      </c>
      <c r="I158" s="19">
        <v>24.1</v>
      </c>
    </row>
    <row r="159" spans="1:9" ht="13.2" outlineLevel="2">
      <c r="A159" s="28" t="s">
        <v>55</v>
      </c>
      <c r="B159" s="16" t="s">
        <v>159</v>
      </c>
      <c r="C159" s="16" t="s">
        <v>160</v>
      </c>
      <c r="D159" s="16" t="s">
        <v>56</v>
      </c>
      <c r="E159" s="17">
        <v>24.1</v>
      </c>
      <c r="F159" s="17"/>
      <c r="G159" s="17">
        <f t="shared" si="2"/>
        <v>24.1</v>
      </c>
      <c r="H159" s="17">
        <v>24.1</v>
      </c>
      <c r="I159" s="17">
        <v>24.1</v>
      </c>
    </row>
    <row r="160" spans="1:9" ht="45.6" outlineLevel="3">
      <c r="A160" s="26" t="s">
        <v>161</v>
      </c>
      <c r="B160" s="18" t="s">
        <v>159</v>
      </c>
      <c r="C160" s="18" t="s">
        <v>162</v>
      </c>
      <c r="D160" s="18" t="s">
        <v>0</v>
      </c>
      <c r="E160" s="19">
        <v>37</v>
      </c>
      <c r="F160" s="19">
        <f>F161+F162</f>
        <v>0</v>
      </c>
      <c r="G160" s="19">
        <f t="shared" si="2"/>
        <v>37</v>
      </c>
      <c r="H160" s="19"/>
      <c r="I160" s="19"/>
    </row>
    <row r="161" spans="1:9" ht="15.75" customHeight="1" outlineLevel="3">
      <c r="A161" s="28" t="s">
        <v>163</v>
      </c>
      <c r="B161" s="16" t="s">
        <v>159</v>
      </c>
      <c r="C161" s="16" t="s">
        <v>162</v>
      </c>
      <c r="D161" s="16" t="s">
        <v>164</v>
      </c>
      <c r="E161" s="17">
        <v>20</v>
      </c>
      <c r="F161" s="17"/>
      <c r="G161" s="17">
        <f t="shared" si="2"/>
        <v>20</v>
      </c>
      <c r="H161" s="17"/>
      <c r="I161" s="17"/>
    </row>
    <row r="162" spans="1:9" ht="13.2" outlineLevel="2">
      <c r="A162" s="28" t="s">
        <v>165</v>
      </c>
      <c r="B162" s="16" t="s">
        <v>159</v>
      </c>
      <c r="C162" s="16" t="s">
        <v>162</v>
      </c>
      <c r="D162" s="16" t="s">
        <v>166</v>
      </c>
      <c r="E162" s="17">
        <v>17</v>
      </c>
      <c r="F162" s="17"/>
      <c r="G162" s="17">
        <f t="shared" si="2"/>
        <v>17</v>
      </c>
      <c r="H162" s="17"/>
      <c r="I162" s="17"/>
    </row>
    <row r="163" spans="1:9" ht="37.5" customHeight="1" outlineLevel="3">
      <c r="A163" s="26" t="s">
        <v>167</v>
      </c>
      <c r="B163" s="18" t="s">
        <v>159</v>
      </c>
      <c r="C163" s="18" t="s">
        <v>168</v>
      </c>
      <c r="D163" s="18" t="s">
        <v>0</v>
      </c>
      <c r="E163" s="19">
        <v>156</v>
      </c>
      <c r="F163" s="19">
        <f>F164+F165</f>
        <v>0</v>
      </c>
      <c r="G163" s="19">
        <f t="shared" si="2"/>
        <v>156</v>
      </c>
      <c r="H163" s="19">
        <v>162</v>
      </c>
      <c r="I163" s="19"/>
    </row>
    <row r="164" spans="1:9" ht="14.25" customHeight="1" outlineLevel="3">
      <c r="A164" s="28" t="s">
        <v>163</v>
      </c>
      <c r="B164" s="16" t="s">
        <v>159</v>
      </c>
      <c r="C164" s="16" t="s">
        <v>168</v>
      </c>
      <c r="D164" s="16" t="s">
        <v>164</v>
      </c>
      <c r="E164" s="17">
        <v>96</v>
      </c>
      <c r="F164" s="17"/>
      <c r="G164" s="17">
        <f t="shared" si="2"/>
        <v>96</v>
      </c>
      <c r="H164" s="17">
        <v>112</v>
      </c>
      <c r="I164" s="17"/>
    </row>
    <row r="165" spans="1:9" ht="13.2" outlineLevel="2">
      <c r="A165" s="28" t="s">
        <v>165</v>
      </c>
      <c r="B165" s="16" t="s">
        <v>159</v>
      </c>
      <c r="C165" s="16" t="s">
        <v>168</v>
      </c>
      <c r="D165" s="16" t="s">
        <v>166</v>
      </c>
      <c r="E165" s="17">
        <v>60</v>
      </c>
      <c r="F165" s="17"/>
      <c r="G165" s="17">
        <f t="shared" si="2"/>
        <v>60</v>
      </c>
      <c r="H165" s="17">
        <v>50</v>
      </c>
      <c r="I165" s="17"/>
    </row>
    <row r="166" spans="1:9" ht="39.75" customHeight="1" outlineLevel="3">
      <c r="A166" s="26" t="s">
        <v>59</v>
      </c>
      <c r="B166" s="18" t="s">
        <v>159</v>
      </c>
      <c r="C166" s="18" t="s">
        <v>60</v>
      </c>
      <c r="D166" s="18" t="s">
        <v>0</v>
      </c>
      <c r="E166" s="19">
        <v>438.8</v>
      </c>
      <c r="F166" s="19">
        <f>F167+F168</f>
        <v>0</v>
      </c>
      <c r="G166" s="19">
        <f t="shared" si="2"/>
        <v>438.8</v>
      </c>
      <c r="H166" s="19"/>
      <c r="I166" s="19">
        <v>2300</v>
      </c>
    </row>
    <row r="167" spans="1:9" ht="18" customHeight="1" outlineLevel="2">
      <c r="A167" s="28" t="s">
        <v>163</v>
      </c>
      <c r="B167" s="16" t="s">
        <v>159</v>
      </c>
      <c r="C167" s="16" t="s">
        <v>60</v>
      </c>
      <c r="D167" s="16" t="s">
        <v>164</v>
      </c>
      <c r="E167" s="17">
        <v>421</v>
      </c>
      <c r="F167" s="17"/>
      <c r="G167" s="17">
        <f t="shared" si="2"/>
        <v>421</v>
      </c>
      <c r="H167" s="17"/>
      <c r="I167" s="17">
        <v>2300</v>
      </c>
    </row>
    <row r="168" spans="1:9" ht="17.25" customHeight="1" outlineLevel="3">
      <c r="A168" s="28" t="s">
        <v>165</v>
      </c>
      <c r="B168" s="16" t="s">
        <v>159</v>
      </c>
      <c r="C168" s="16" t="s">
        <v>60</v>
      </c>
      <c r="D168" s="16" t="s">
        <v>166</v>
      </c>
      <c r="E168" s="17">
        <v>17.8</v>
      </c>
      <c r="F168" s="17"/>
      <c r="G168" s="17">
        <f t="shared" si="2"/>
        <v>17.8</v>
      </c>
      <c r="H168" s="17"/>
      <c r="I168" s="17"/>
    </row>
    <row r="169" spans="1:9" ht="51.75" customHeight="1" outlineLevel="3">
      <c r="A169" s="26" t="s">
        <v>21</v>
      </c>
      <c r="B169" s="18" t="s">
        <v>159</v>
      </c>
      <c r="C169" s="18" t="s">
        <v>22</v>
      </c>
      <c r="D169" s="18" t="s">
        <v>0</v>
      </c>
      <c r="E169" s="19">
        <v>1405</v>
      </c>
      <c r="F169" s="19">
        <f>F170</f>
        <v>0</v>
      </c>
      <c r="G169" s="19">
        <f t="shared" si="2"/>
        <v>1405</v>
      </c>
      <c r="H169" s="19">
        <v>1361.9</v>
      </c>
      <c r="I169" s="19">
        <v>1361.9</v>
      </c>
    </row>
    <row r="170" spans="1:9" ht="16.5" customHeight="1" outlineLevel="2">
      <c r="A170" s="28" t="s">
        <v>11</v>
      </c>
      <c r="B170" s="16" t="s">
        <v>159</v>
      </c>
      <c r="C170" s="16" t="s">
        <v>22</v>
      </c>
      <c r="D170" s="16" t="s">
        <v>12</v>
      </c>
      <c r="E170" s="17">
        <v>1405</v>
      </c>
      <c r="F170" s="17"/>
      <c r="G170" s="17">
        <f t="shared" si="2"/>
        <v>1405</v>
      </c>
      <c r="H170" s="17">
        <v>1361.9</v>
      </c>
      <c r="I170" s="17">
        <v>1361.9</v>
      </c>
    </row>
    <row r="171" spans="1:9" ht="45.6" outlineLevel="3">
      <c r="A171" s="26" t="s">
        <v>130</v>
      </c>
      <c r="B171" s="18" t="s">
        <v>159</v>
      </c>
      <c r="C171" s="18" t="s">
        <v>131</v>
      </c>
      <c r="D171" s="18" t="s">
        <v>0</v>
      </c>
      <c r="E171" s="19">
        <v>300</v>
      </c>
      <c r="F171" s="19">
        <f>F172+F173</f>
        <v>-100</v>
      </c>
      <c r="G171" s="19">
        <f t="shared" si="2"/>
        <v>200</v>
      </c>
      <c r="H171" s="19">
        <v>3750</v>
      </c>
      <c r="I171" s="19"/>
    </row>
    <row r="172" spans="1:9" ht="19.5" customHeight="1" outlineLevel="2">
      <c r="A172" s="28" t="s">
        <v>55</v>
      </c>
      <c r="B172" s="16" t="s">
        <v>159</v>
      </c>
      <c r="C172" s="16" t="s">
        <v>131</v>
      </c>
      <c r="D172" s="16" t="s">
        <v>56</v>
      </c>
      <c r="E172" s="17"/>
      <c r="F172" s="17"/>
      <c r="G172" s="17">
        <f t="shared" si="2"/>
        <v>0</v>
      </c>
      <c r="H172" s="17">
        <v>3600</v>
      </c>
      <c r="I172" s="17"/>
    </row>
    <row r="173" spans="1:9" ht="13.2" outlineLevel="3">
      <c r="A173" s="28" t="s">
        <v>163</v>
      </c>
      <c r="B173" s="16" t="s">
        <v>159</v>
      </c>
      <c r="C173" s="16" t="s">
        <v>131</v>
      </c>
      <c r="D173" s="16" t="s">
        <v>164</v>
      </c>
      <c r="E173" s="17">
        <v>300</v>
      </c>
      <c r="F173" s="17">
        <v>-100</v>
      </c>
      <c r="G173" s="17">
        <f t="shared" si="2"/>
        <v>200</v>
      </c>
      <c r="H173" s="17">
        <v>150</v>
      </c>
      <c r="I173" s="17"/>
    </row>
    <row r="174" spans="1:9" ht="41.25" customHeight="1" outlineLevel="2">
      <c r="A174" s="26" t="s">
        <v>169</v>
      </c>
      <c r="B174" s="18" t="s">
        <v>159</v>
      </c>
      <c r="C174" s="18" t="s">
        <v>170</v>
      </c>
      <c r="D174" s="18" t="s">
        <v>0</v>
      </c>
      <c r="E174" s="19">
        <v>3855</v>
      </c>
      <c r="F174" s="19">
        <f>F175</f>
        <v>0</v>
      </c>
      <c r="G174" s="19">
        <f t="shared" si="2"/>
        <v>3855</v>
      </c>
      <c r="H174" s="19">
        <v>4254</v>
      </c>
      <c r="I174" s="19">
        <v>4454</v>
      </c>
    </row>
    <row r="175" spans="1:9" ht="15.75" customHeight="1" outlineLevel="3">
      <c r="A175" s="28" t="s">
        <v>163</v>
      </c>
      <c r="B175" s="16" t="s">
        <v>159</v>
      </c>
      <c r="C175" s="16" t="s">
        <v>170</v>
      </c>
      <c r="D175" s="16" t="s">
        <v>164</v>
      </c>
      <c r="E175" s="17">
        <v>3855</v>
      </c>
      <c r="F175" s="17"/>
      <c r="G175" s="17">
        <f t="shared" si="2"/>
        <v>3855</v>
      </c>
      <c r="H175" s="17">
        <v>4254</v>
      </c>
      <c r="I175" s="17">
        <v>4454</v>
      </c>
    </row>
    <row r="176" spans="1:9" ht="51.75" customHeight="1" outlineLevel="3">
      <c r="A176" s="26" t="s">
        <v>132</v>
      </c>
      <c r="B176" s="18" t="s">
        <v>159</v>
      </c>
      <c r="C176" s="18" t="s">
        <v>133</v>
      </c>
      <c r="D176" s="18" t="s">
        <v>0</v>
      </c>
      <c r="E176" s="19">
        <v>6552.4</v>
      </c>
      <c r="F176" s="19">
        <f>F177</f>
        <v>0</v>
      </c>
      <c r="G176" s="19">
        <f t="shared" si="2"/>
        <v>6552.4</v>
      </c>
      <c r="H176" s="19">
        <v>6832.8</v>
      </c>
      <c r="I176" s="19">
        <v>6832.8</v>
      </c>
    </row>
    <row r="177" spans="1:9" ht="13.2" outlineLevel="2">
      <c r="A177" s="28" t="s">
        <v>55</v>
      </c>
      <c r="B177" s="16" t="s">
        <v>159</v>
      </c>
      <c r="C177" s="16" t="s">
        <v>133</v>
      </c>
      <c r="D177" s="16" t="s">
        <v>56</v>
      </c>
      <c r="E177" s="17">
        <v>6552.4</v>
      </c>
      <c r="F177" s="17"/>
      <c r="G177" s="17">
        <f t="shared" si="2"/>
        <v>6552.4</v>
      </c>
      <c r="H177" s="17">
        <v>6832.8</v>
      </c>
      <c r="I177" s="17">
        <v>6832.8</v>
      </c>
    </row>
    <row r="178" spans="1:9" ht="45.6" outlineLevel="3">
      <c r="A178" s="26" t="s">
        <v>171</v>
      </c>
      <c r="B178" s="18" t="s">
        <v>159</v>
      </c>
      <c r="C178" s="18" t="s">
        <v>172</v>
      </c>
      <c r="D178" s="18" t="s">
        <v>0</v>
      </c>
      <c r="E178" s="19">
        <v>173</v>
      </c>
      <c r="F178" s="19">
        <f>F179+F180</f>
        <v>0</v>
      </c>
      <c r="G178" s="19">
        <f t="shared" si="2"/>
        <v>173</v>
      </c>
      <c r="H178" s="19">
        <v>45</v>
      </c>
      <c r="I178" s="19">
        <v>47</v>
      </c>
    </row>
    <row r="179" spans="1:9" ht="17.25" customHeight="1" outlineLevel="3">
      <c r="A179" s="28" t="s">
        <v>163</v>
      </c>
      <c r="B179" s="16" t="s">
        <v>159</v>
      </c>
      <c r="C179" s="16" t="s">
        <v>172</v>
      </c>
      <c r="D179" s="16" t="s">
        <v>164</v>
      </c>
      <c r="E179" s="17">
        <v>21</v>
      </c>
      <c r="F179" s="17"/>
      <c r="G179" s="17">
        <f t="shared" si="2"/>
        <v>21</v>
      </c>
      <c r="H179" s="17">
        <v>45</v>
      </c>
      <c r="I179" s="17">
        <v>47</v>
      </c>
    </row>
    <row r="180" spans="1:9" ht="13.2">
      <c r="A180" s="28" t="s">
        <v>165</v>
      </c>
      <c r="B180" s="16" t="s">
        <v>159</v>
      </c>
      <c r="C180" s="16" t="s">
        <v>172</v>
      </c>
      <c r="D180" s="16" t="s">
        <v>166</v>
      </c>
      <c r="E180" s="17">
        <v>152</v>
      </c>
      <c r="F180" s="17"/>
      <c r="G180" s="17">
        <f t="shared" si="2"/>
        <v>152</v>
      </c>
      <c r="H180" s="17"/>
      <c r="I180" s="17"/>
    </row>
    <row r="181" spans="1:9" ht="45.6" outlineLevel="1">
      <c r="A181" s="26" t="s">
        <v>173</v>
      </c>
      <c r="B181" s="18" t="s">
        <v>159</v>
      </c>
      <c r="C181" s="18" t="s">
        <v>174</v>
      </c>
      <c r="D181" s="18" t="s">
        <v>0</v>
      </c>
      <c r="E181" s="19">
        <v>56</v>
      </c>
      <c r="F181" s="19">
        <f>F182+F183</f>
        <v>0</v>
      </c>
      <c r="G181" s="19">
        <f t="shared" si="2"/>
        <v>56</v>
      </c>
      <c r="H181" s="19">
        <v>42.5</v>
      </c>
      <c r="I181" s="19">
        <v>44</v>
      </c>
    </row>
    <row r="182" spans="1:9" ht="13.2" outlineLevel="2">
      <c r="A182" s="28" t="s">
        <v>163</v>
      </c>
      <c r="B182" s="16" t="s">
        <v>159</v>
      </c>
      <c r="C182" s="16" t="s">
        <v>174</v>
      </c>
      <c r="D182" s="16" t="s">
        <v>164</v>
      </c>
      <c r="E182" s="17">
        <v>10</v>
      </c>
      <c r="F182" s="17"/>
      <c r="G182" s="17">
        <f t="shared" si="2"/>
        <v>10</v>
      </c>
      <c r="H182" s="17">
        <v>11.5</v>
      </c>
      <c r="I182" s="17">
        <v>13</v>
      </c>
    </row>
    <row r="183" spans="1:9" ht="13.2" outlineLevel="3">
      <c r="A183" s="28" t="s">
        <v>165</v>
      </c>
      <c r="B183" s="16" t="s">
        <v>159</v>
      </c>
      <c r="C183" s="16" t="s">
        <v>174</v>
      </c>
      <c r="D183" s="16" t="s">
        <v>166</v>
      </c>
      <c r="E183" s="17">
        <v>46</v>
      </c>
      <c r="F183" s="17"/>
      <c r="G183" s="17">
        <f t="shared" si="2"/>
        <v>46</v>
      </c>
      <c r="H183" s="17">
        <v>31</v>
      </c>
      <c r="I183" s="17">
        <v>31</v>
      </c>
    </row>
    <row r="184" spans="1:9" ht="20.25" customHeight="1" outlineLevel="2">
      <c r="A184" s="26" t="s">
        <v>175</v>
      </c>
      <c r="B184" s="18" t="s">
        <v>176</v>
      </c>
      <c r="C184" s="18" t="s">
        <v>0</v>
      </c>
      <c r="D184" s="18" t="s">
        <v>0</v>
      </c>
      <c r="E184" s="19">
        <v>20672</v>
      </c>
      <c r="F184" s="19">
        <f>F185+F199</f>
        <v>239.7</v>
      </c>
      <c r="G184" s="19">
        <f t="shared" si="2"/>
        <v>20911.7</v>
      </c>
      <c r="H184" s="19">
        <v>22245</v>
      </c>
      <c r="I184" s="19">
        <v>21072.5</v>
      </c>
    </row>
    <row r="185" spans="1:9" ht="13.2" outlineLevel="3">
      <c r="A185" s="26" t="s">
        <v>177</v>
      </c>
      <c r="B185" s="18" t="s">
        <v>178</v>
      </c>
      <c r="C185" s="18" t="s">
        <v>0</v>
      </c>
      <c r="D185" s="18" t="s">
        <v>0</v>
      </c>
      <c r="E185" s="19">
        <v>18471.8</v>
      </c>
      <c r="F185" s="19">
        <f>F186+F188+F190+F192+F194+F197</f>
        <v>239.7</v>
      </c>
      <c r="G185" s="19">
        <f t="shared" si="2"/>
        <v>18711.5</v>
      </c>
      <c r="H185" s="19">
        <v>20524.7</v>
      </c>
      <c r="I185" s="19">
        <v>19357.2</v>
      </c>
    </row>
    <row r="186" spans="1:9" ht="34.200000000000003" outlineLevel="2">
      <c r="A186" s="26" t="s">
        <v>103</v>
      </c>
      <c r="B186" s="18" t="s">
        <v>178</v>
      </c>
      <c r="C186" s="18" t="s">
        <v>104</v>
      </c>
      <c r="D186" s="18" t="s">
        <v>0</v>
      </c>
      <c r="E186" s="19">
        <v>584.29999999999995</v>
      </c>
      <c r="F186" s="19">
        <f>F187</f>
        <v>0</v>
      </c>
      <c r="G186" s="19">
        <f t="shared" si="2"/>
        <v>584.29999999999995</v>
      </c>
      <c r="H186" s="19"/>
      <c r="I186" s="19"/>
    </row>
    <row r="187" spans="1:9" ht="18" customHeight="1" outlineLevel="3">
      <c r="A187" s="28" t="s">
        <v>105</v>
      </c>
      <c r="B187" s="16" t="s">
        <v>178</v>
      </c>
      <c r="C187" s="16" t="s">
        <v>104</v>
      </c>
      <c r="D187" s="16" t="s">
        <v>106</v>
      </c>
      <c r="E187" s="17">
        <v>584.29999999999995</v>
      </c>
      <c r="F187" s="17"/>
      <c r="G187" s="17">
        <f t="shared" si="2"/>
        <v>584.29999999999995</v>
      </c>
      <c r="H187" s="17"/>
      <c r="I187" s="17"/>
    </row>
    <row r="188" spans="1:9" ht="24.75" customHeight="1" outlineLevel="2">
      <c r="A188" s="26" t="s">
        <v>57</v>
      </c>
      <c r="B188" s="18" t="s">
        <v>178</v>
      </c>
      <c r="C188" s="18" t="s">
        <v>179</v>
      </c>
      <c r="D188" s="18" t="s">
        <v>0</v>
      </c>
      <c r="E188" s="19">
        <v>617.9</v>
      </c>
      <c r="F188" s="19">
        <f>F189</f>
        <v>-80.3</v>
      </c>
      <c r="G188" s="19">
        <f t="shared" si="2"/>
        <v>537.6</v>
      </c>
      <c r="H188" s="19">
        <v>1307.9000000000001</v>
      </c>
      <c r="I188" s="19"/>
    </row>
    <row r="189" spans="1:9" ht="16.5" customHeight="1" outlineLevel="3">
      <c r="A189" s="28" t="s">
        <v>55</v>
      </c>
      <c r="B189" s="16" t="s">
        <v>178</v>
      </c>
      <c r="C189" s="16" t="s">
        <v>179</v>
      </c>
      <c r="D189" s="16" t="s">
        <v>56</v>
      </c>
      <c r="E189" s="17">
        <v>617.9</v>
      </c>
      <c r="F189" s="17">
        <f>-80.3</f>
        <v>-80.3</v>
      </c>
      <c r="G189" s="17">
        <f t="shared" si="2"/>
        <v>537.6</v>
      </c>
      <c r="H189" s="17">
        <v>1307.9000000000001</v>
      </c>
      <c r="I189" s="17"/>
    </row>
    <row r="190" spans="1:9" ht="26.25" customHeight="1" outlineLevel="2">
      <c r="A190" s="26" t="s">
        <v>57</v>
      </c>
      <c r="B190" s="18" t="s">
        <v>178</v>
      </c>
      <c r="C190" s="18" t="s">
        <v>180</v>
      </c>
      <c r="D190" s="18" t="s">
        <v>0</v>
      </c>
      <c r="E190" s="19">
        <v>169.3</v>
      </c>
      <c r="F190" s="19">
        <f>F191</f>
        <v>0</v>
      </c>
      <c r="G190" s="19">
        <f t="shared" si="2"/>
        <v>169.3</v>
      </c>
      <c r="H190" s="19"/>
      <c r="I190" s="19"/>
    </row>
    <row r="191" spans="1:9" ht="15.75" customHeight="1" outlineLevel="3">
      <c r="A191" s="28" t="s">
        <v>55</v>
      </c>
      <c r="B191" s="16" t="s">
        <v>178</v>
      </c>
      <c r="C191" s="16" t="s">
        <v>180</v>
      </c>
      <c r="D191" s="16" t="s">
        <v>56</v>
      </c>
      <c r="E191" s="17">
        <v>169.3</v>
      </c>
      <c r="F191" s="17"/>
      <c r="G191" s="17">
        <f t="shared" si="2"/>
        <v>169.3</v>
      </c>
      <c r="H191" s="17"/>
      <c r="I191" s="17"/>
    </row>
    <row r="192" spans="1:9" ht="29.25" customHeight="1" outlineLevel="3">
      <c r="A192" s="26" t="s">
        <v>181</v>
      </c>
      <c r="B192" s="18" t="s">
        <v>178</v>
      </c>
      <c r="C192" s="18" t="s">
        <v>182</v>
      </c>
      <c r="D192" s="18" t="s">
        <v>0</v>
      </c>
      <c r="E192" s="19">
        <v>147.69999999999999</v>
      </c>
      <c r="F192" s="19">
        <f>F193</f>
        <v>0</v>
      </c>
      <c r="G192" s="19">
        <f t="shared" si="2"/>
        <v>147.69999999999999</v>
      </c>
      <c r="H192" s="19">
        <v>147.69999999999999</v>
      </c>
      <c r="I192" s="19">
        <v>147.69999999999999</v>
      </c>
    </row>
    <row r="193" spans="1:9" ht="13.2" outlineLevel="2">
      <c r="A193" s="28" t="s">
        <v>55</v>
      </c>
      <c r="B193" s="16" t="s">
        <v>178</v>
      </c>
      <c r="C193" s="16" t="s">
        <v>182</v>
      </c>
      <c r="D193" s="16" t="s">
        <v>56</v>
      </c>
      <c r="E193" s="17">
        <v>147.69999999999999</v>
      </c>
      <c r="F193" s="17"/>
      <c r="G193" s="17">
        <f t="shared" si="2"/>
        <v>147.69999999999999</v>
      </c>
      <c r="H193" s="17">
        <v>147.69999999999999</v>
      </c>
      <c r="I193" s="17">
        <v>147.69999999999999</v>
      </c>
    </row>
    <row r="194" spans="1:9" ht="45.6" outlineLevel="3">
      <c r="A194" s="26" t="s">
        <v>171</v>
      </c>
      <c r="B194" s="18" t="s">
        <v>178</v>
      </c>
      <c r="C194" s="18" t="s">
        <v>172</v>
      </c>
      <c r="D194" s="18" t="s">
        <v>0</v>
      </c>
      <c r="E194" s="19">
        <v>1113.8</v>
      </c>
      <c r="F194" s="19">
        <f>F195+F196</f>
        <v>40</v>
      </c>
      <c r="G194" s="19">
        <f t="shared" si="2"/>
        <v>1153.8</v>
      </c>
      <c r="H194" s="19">
        <v>1483.2</v>
      </c>
      <c r="I194" s="19">
        <v>1492.2</v>
      </c>
    </row>
    <row r="195" spans="1:9" ht="13.2" outlineLevel="1">
      <c r="A195" s="28" t="s">
        <v>55</v>
      </c>
      <c r="B195" s="16" t="s">
        <v>178</v>
      </c>
      <c r="C195" s="16" t="s">
        <v>172</v>
      </c>
      <c r="D195" s="16" t="s">
        <v>56</v>
      </c>
      <c r="E195" s="17">
        <v>1108.8</v>
      </c>
      <c r="F195" s="17">
        <v>40</v>
      </c>
      <c r="G195" s="17">
        <f t="shared" si="2"/>
        <v>1148.8</v>
      </c>
      <c r="H195" s="17">
        <v>1483.2</v>
      </c>
      <c r="I195" s="17">
        <v>1492.2</v>
      </c>
    </row>
    <row r="196" spans="1:9" ht="13.2" outlineLevel="2">
      <c r="A196" s="28" t="s">
        <v>165</v>
      </c>
      <c r="B196" s="16" t="s">
        <v>178</v>
      </c>
      <c r="C196" s="16" t="s">
        <v>172</v>
      </c>
      <c r="D196" s="16" t="s">
        <v>166</v>
      </c>
      <c r="E196" s="17">
        <v>5</v>
      </c>
      <c r="F196" s="17"/>
      <c r="G196" s="17">
        <f t="shared" si="2"/>
        <v>5</v>
      </c>
      <c r="H196" s="17"/>
      <c r="I196" s="17"/>
    </row>
    <row r="197" spans="1:9" ht="45.6" outlineLevel="3">
      <c r="A197" s="26" t="s">
        <v>150</v>
      </c>
      <c r="B197" s="18" t="s">
        <v>178</v>
      </c>
      <c r="C197" s="18" t="s">
        <v>151</v>
      </c>
      <c r="D197" s="18" t="s">
        <v>0</v>
      </c>
      <c r="E197" s="19">
        <v>15838.8</v>
      </c>
      <c r="F197" s="19">
        <f>F198</f>
        <v>280</v>
      </c>
      <c r="G197" s="19">
        <f t="shared" si="2"/>
        <v>16118.8</v>
      </c>
      <c r="H197" s="19">
        <v>17585.900000000001</v>
      </c>
      <c r="I197" s="19">
        <v>17717.3</v>
      </c>
    </row>
    <row r="198" spans="1:9" ht="13.2" outlineLevel="2">
      <c r="A198" s="28" t="s">
        <v>55</v>
      </c>
      <c r="B198" s="16" t="s">
        <v>178</v>
      </c>
      <c r="C198" s="16" t="s">
        <v>151</v>
      </c>
      <c r="D198" s="16" t="s">
        <v>56</v>
      </c>
      <c r="E198" s="17">
        <v>15838.8</v>
      </c>
      <c r="F198" s="17">
        <v>280</v>
      </c>
      <c r="G198" s="17">
        <f t="shared" si="2"/>
        <v>16118.8</v>
      </c>
      <c r="H198" s="17">
        <v>17585.900000000001</v>
      </c>
      <c r="I198" s="17">
        <v>17717.3</v>
      </c>
    </row>
    <row r="199" spans="1:9" ht="20.25" customHeight="1" outlineLevel="3">
      <c r="A199" s="26" t="s">
        <v>183</v>
      </c>
      <c r="B199" s="18" t="s">
        <v>184</v>
      </c>
      <c r="C199" s="18" t="s">
        <v>0</v>
      </c>
      <c r="D199" s="18" t="s">
        <v>0</v>
      </c>
      <c r="E199" s="19">
        <v>2200.1999999999998</v>
      </c>
      <c r="F199" s="19">
        <f>F200+F202+F204+F206</f>
        <v>0</v>
      </c>
      <c r="G199" s="19">
        <f t="shared" si="2"/>
        <v>2200.1999999999998</v>
      </c>
      <c r="H199" s="19">
        <v>1720.3</v>
      </c>
      <c r="I199" s="19">
        <v>1715.3</v>
      </c>
    </row>
    <row r="200" spans="1:9" ht="39.75" customHeight="1" outlineLevel="2">
      <c r="A200" s="26" t="s">
        <v>167</v>
      </c>
      <c r="B200" s="18" t="s">
        <v>184</v>
      </c>
      <c r="C200" s="18" t="s">
        <v>168</v>
      </c>
      <c r="D200" s="18" t="s">
        <v>0</v>
      </c>
      <c r="E200" s="19">
        <v>58.2</v>
      </c>
      <c r="F200" s="19">
        <f>F201</f>
        <v>0</v>
      </c>
      <c r="G200" s="19">
        <f t="shared" si="2"/>
        <v>58.2</v>
      </c>
      <c r="H200" s="19">
        <v>5</v>
      </c>
      <c r="I200" s="19"/>
    </row>
    <row r="201" spans="1:9" ht="13.2" outlineLevel="3">
      <c r="A201" s="28" t="s">
        <v>165</v>
      </c>
      <c r="B201" s="16" t="s">
        <v>184</v>
      </c>
      <c r="C201" s="16" t="s">
        <v>168</v>
      </c>
      <c r="D201" s="16" t="s">
        <v>166</v>
      </c>
      <c r="E201" s="17">
        <v>58.2</v>
      </c>
      <c r="F201" s="17"/>
      <c r="G201" s="17">
        <f t="shared" si="2"/>
        <v>58.2</v>
      </c>
      <c r="H201" s="17">
        <v>5</v>
      </c>
      <c r="I201" s="17"/>
    </row>
    <row r="202" spans="1:9" ht="34.200000000000003" outlineLevel="2">
      <c r="A202" s="26" t="s">
        <v>59</v>
      </c>
      <c r="B202" s="18" t="s">
        <v>184</v>
      </c>
      <c r="C202" s="18" t="s">
        <v>60</v>
      </c>
      <c r="D202" s="18" t="s">
        <v>0</v>
      </c>
      <c r="E202" s="19">
        <v>59.7</v>
      </c>
      <c r="F202" s="19">
        <f>F203</f>
        <v>0</v>
      </c>
      <c r="G202" s="19">
        <f t="shared" si="2"/>
        <v>59.7</v>
      </c>
      <c r="H202" s="19"/>
      <c r="I202" s="19"/>
    </row>
    <row r="203" spans="1:9" ht="13.2" outlineLevel="3">
      <c r="A203" s="28" t="s">
        <v>165</v>
      </c>
      <c r="B203" s="16" t="s">
        <v>184</v>
      </c>
      <c r="C203" s="16" t="s">
        <v>60</v>
      </c>
      <c r="D203" s="16" t="s">
        <v>166</v>
      </c>
      <c r="E203" s="17">
        <v>59.7</v>
      </c>
      <c r="F203" s="17"/>
      <c r="G203" s="17">
        <f t="shared" si="2"/>
        <v>59.7</v>
      </c>
      <c r="H203" s="17"/>
      <c r="I203" s="17"/>
    </row>
    <row r="204" spans="1:9" ht="45.6">
      <c r="A204" s="26" t="s">
        <v>21</v>
      </c>
      <c r="B204" s="18" t="s">
        <v>184</v>
      </c>
      <c r="C204" s="18" t="s">
        <v>22</v>
      </c>
      <c r="D204" s="18" t="s">
        <v>0</v>
      </c>
      <c r="E204" s="19">
        <v>1715.3</v>
      </c>
      <c r="F204" s="19">
        <f>F205</f>
        <v>0</v>
      </c>
      <c r="G204" s="19">
        <f t="shared" si="2"/>
        <v>1715.3</v>
      </c>
      <c r="H204" s="19">
        <v>1715.3</v>
      </c>
      <c r="I204" s="19">
        <v>1715.3</v>
      </c>
    </row>
    <row r="205" spans="1:9" ht="15" customHeight="1" outlineLevel="1">
      <c r="A205" s="28" t="s">
        <v>11</v>
      </c>
      <c r="B205" s="16" t="s">
        <v>184</v>
      </c>
      <c r="C205" s="16" t="s">
        <v>22</v>
      </c>
      <c r="D205" s="16" t="s">
        <v>12</v>
      </c>
      <c r="E205" s="17">
        <v>1715.3</v>
      </c>
      <c r="F205" s="17"/>
      <c r="G205" s="17">
        <f t="shared" ref="G205:G268" si="3">E205+F205</f>
        <v>1715.3</v>
      </c>
      <c r="H205" s="17">
        <v>1715.3</v>
      </c>
      <c r="I205" s="17">
        <v>1715.3</v>
      </c>
    </row>
    <row r="206" spans="1:9" ht="45.6" outlineLevel="2">
      <c r="A206" s="26" t="s">
        <v>171</v>
      </c>
      <c r="B206" s="18" t="s">
        <v>184</v>
      </c>
      <c r="C206" s="18" t="s">
        <v>172</v>
      </c>
      <c r="D206" s="18" t="s">
        <v>0</v>
      </c>
      <c r="E206" s="19">
        <v>367</v>
      </c>
      <c r="F206" s="19">
        <f>F207</f>
        <v>0</v>
      </c>
      <c r="G206" s="19">
        <f t="shared" si="3"/>
        <v>367</v>
      </c>
      <c r="H206" s="19"/>
      <c r="I206" s="19"/>
    </row>
    <row r="207" spans="1:9" ht="13.2" outlineLevel="3">
      <c r="A207" s="28" t="s">
        <v>165</v>
      </c>
      <c r="B207" s="16" t="s">
        <v>184</v>
      </c>
      <c r="C207" s="16" t="s">
        <v>172</v>
      </c>
      <c r="D207" s="16" t="s">
        <v>166</v>
      </c>
      <c r="E207" s="17">
        <v>367</v>
      </c>
      <c r="F207" s="17"/>
      <c r="G207" s="17">
        <f t="shared" si="3"/>
        <v>367</v>
      </c>
      <c r="H207" s="17"/>
      <c r="I207" s="17"/>
    </row>
    <row r="208" spans="1:9" ht="13.2" outlineLevel="1">
      <c r="A208" s="26" t="s">
        <v>185</v>
      </c>
      <c r="B208" s="18" t="s">
        <v>186</v>
      </c>
      <c r="C208" s="18" t="s">
        <v>0</v>
      </c>
      <c r="D208" s="18" t="s">
        <v>0</v>
      </c>
      <c r="E208" s="19">
        <v>99556.3</v>
      </c>
      <c r="F208" s="19">
        <f>F209+F212+F219+F222+F227</f>
        <v>0</v>
      </c>
      <c r="G208" s="19">
        <f t="shared" si="3"/>
        <v>99556.3</v>
      </c>
      <c r="H208" s="19">
        <v>67620.2</v>
      </c>
      <c r="I208" s="19">
        <v>70306.3</v>
      </c>
    </row>
    <row r="209" spans="1:9" ht="13.2" outlineLevel="2">
      <c r="A209" s="26" t="s">
        <v>187</v>
      </c>
      <c r="B209" s="18" t="s">
        <v>188</v>
      </c>
      <c r="C209" s="18" t="s">
        <v>0</v>
      </c>
      <c r="D209" s="18" t="s">
        <v>0</v>
      </c>
      <c r="E209" s="19">
        <v>32160.7</v>
      </c>
      <c r="F209" s="19">
        <f>F210</f>
        <v>0</v>
      </c>
      <c r="G209" s="19">
        <f t="shared" si="3"/>
        <v>32160.7</v>
      </c>
      <c r="H209" s="19">
        <v>19777.7</v>
      </c>
      <c r="I209" s="19">
        <v>24777.7</v>
      </c>
    </row>
    <row r="210" spans="1:9" ht="34.200000000000003" outlineLevel="3">
      <c r="A210" s="26" t="s">
        <v>189</v>
      </c>
      <c r="B210" s="18" t="s">
        <v>188</v>
      </c>
      <c r="C210" s="18" t="s">
        <v>190</v>
      </c>
      <c r="D210" s="18" t="s">
        <v>0</v>
      </c>
      <c r="E210" s="19">
        <v>32160.7</v>
      </c>
      <c r="F210" s="19">
        <f>F211</f>
        <v>0</v>
      </c>
      <c r="G210" s="19">
        <f t="shared" si="3"/>
        <v>32160.7</v>
      </c>
      <c r="H210" s="19">
        <v>19777.7</v>
      </c>
      <c r="I210" s="19">
        <v>24777.7</v>
      </c>
    </row>
    <row r="211" spans="1:9" ht="13.2" outlineLevel="2">
      <c r="A211" s="28" t="s">
        <v>55</v>
      </c>
      <c r="B211" s="16" t="s">
        <v>188</v>
      </c>
      <c r="C211" s="16" t="s">
        <v>190</v>
      </c>
      <c r="D211" s="16" t="s">
        <v>56</v>
      </c>
      <c r="E211" s="17">
        <v>32160.7</v>
      </c>
      <c r="F211" s="17"/>
      <c r="G211" s="17">
        <f t="shared" si="3"/>
        <v>32160.7</v>
      </c>
      <c r="H211" s="17">
        <v>19777.7</v>
      </c>
      <c r="I211" s="17">
        <v>24777.7</v>
      </c>
    </row>
    <row r="212" spans="1:9" ht="13.2" outlineLevel="3">
      <c r="A212" s="26" t="s">
        <v>191</v>
      </c>
      <c r="B212" s="18" t="s">
        <v>192</v>
      </c>
      <c r="C212" s="18" t="s">
        <v>0</v>
      </c>
      <c r="D212" s="18" t="s">
        <v>0</v>
      </c>
      <c r="E212" s="19">
        <v>37718.699999999997</v>
      </c>
      <c r="F212" s="19">
        <f>F213+F215+F217</f>
        <v>0</v>
      </c>
      <c r="G212" s="19">
        <f t="shared" si="3"/>
        <v>37718.699999999997</v>
      </c>
      <c r="H212" s="19">
        <v>28670.400000000001</v>
      </c>
      <c r="I212" s="19">
        <v>32677</v>
      </c>
    </row>
    <row r="213" spans="1:9" ht="25.5" customHeight="1" outlineLevel="2">
      <c r="A213" s="26" t="s">
        <v>57</v>
      </c>
      <c r="B213" s="18" t="s">
        <v>192</v>
      </c>
      <c r="C213" s="18" t="s">
        <v>193</v>
      </c>
      <c r="D213" s="18" t="s">
        <v>0</v>
      </c>
      <c r="E213" s="19">
        <v>194.1</v>
      </c>
      <c r="F213" s="19">
        <f>F214</f>
        <v>0</v>
      </c>
      <c r="G213" s="19">
        <f t="shared" si="3"/>
        <v>194.1</v>
      </c>
      <c r="H213" s="19">
        <v>150.30000000000001</v>
      </c>
      <c r="I213" s="19">
        <v>167.2</v>
      </c>
    </row>
    <row r="214" spans="1:9" ht="13.2" outlineLevel="3">
      <c r="A214" s="28" t="s">
        <v>55</v>
      </c>
      <c r="B214" s="16" t="s">
        <v>192</v>
      </c>
      <c r="C214" s="16" t="s">
        <v>193</v>
      </c>
      <c r="D214" s="16" t="s">
        <v>56</v>
      </c>
      <c r="E214" s="17">
        <v>194.1</v>
      </c>
      <c r="F214" s="17"/>
      <c r="G214" s="17">
        <f t="shared" si="3"/>
        <v>194.1</v>
      </c>
      <c r="H214" s="17">
        <v>150.30000000000001</v>
      </c>
      <c r="I214" s="17">
        <v>167.2</v>
      </c>
    </row>
    <row r="215" spans="1:9" ht="45.6" outlineLevel="1">
      <c r="A215" s="26" t="s">
        <v>194</v>
      </c>
      <c r="B215" s="18" t="s">
        <v>192</v>
      </c>
      <c r="C215" s="18" t="s">
        <v>195</v>
      </c>
      <c r="D215" s="18" t="s">
        <v>0</v>
      </c>
      <c r="E215" s="19">
        <v>854.5</v>
      </c>
      <c r="F215" s="19">
        <f>F216</f>
        <v>0</v>
      </c>
      <c r="G215" s="19">
        <f t="shared" si="3"/>
        <v>854.5</v>
      </c>
      <c r="H215" s="19"/>
      <c r="I215" s="19"/>
    </row>
    <row r="216" spans="1:9" ht="13.2" outlineLevel="2">
      <c r="A216" s="28" t="s">
        <v>55</v>
      </c>
      <c r="B216" s="16" t="s">
        <v>192</v>
      </c>
      <c r="C216" s="16" t="s">
        <v>195</v>
      </c>
      <c r="D216" s="16" t="s">
        <v>56</v>
      </c>
      <c r="E216" s="17">
        <v>854.5</v>
      </c>
      <c r="F216" s="17"/>
      <c r="G216" s="17">
        <f t="shared" si="3"/>
        <v>854.5</v>
      </c>
      <c r="H216" s="17"/>
      <c r="I216" s="17"/>
    </row>
    <row r="217" spans="1:9" ht="34.200000000000003" outlineLevel="3">
      <c r="A217" s="26" t="s">
        <v>189</v>
      </c>
      <c r="B217" s="18" t="s">
        <v>192</v>
      </c>
      <c r="C217" s="18" t="s">
        <v>190</v>
      </c>
      <c r="D217" s="18" t="s">
        <v>0</v>
      </c>
      <c r="E217" s="19">
        <v>36670.1</v>
      </c>
      <c r="F217" s="19">
        <f>F218</f>
        <v>0</v>
      </c>
      <c r="G217" s="19">
        <f t="shared" si="3"/>
        <v>36670.1</v>
      </c>
      <c r="H217" s="19">
        <v>28520.1</v>
      </c>
      <c r="I217" s="19">
        <v>32509.8</v>
      </c>
    </row>
    <row r="218" spans="1:9" ht="13.2" outlineLevel="1">
      <c r="A218" s="28" t="s">
        <v>55</v>
      </c>
      <c r="B218" s="16" t="s">
        <v>192</v>
      </c>
      <c r="C218" s="16" t="s">
        <v>190</v>
      </c>
      <c r="D218" s="16" t="s">
        <v>56</v>
      </c>
      <c r="E218" s="17">
        <v>36670.1</v>
      </c>
      <c r="F218" s="17"/>
      <c r="G218" s="17">
        <f t="shared" si="3"/>
        <v>36670.1</v>
      </c>
      <c r="H218" s="17">
        <v>28520.1</v>
      </c>
      <c r="I218" s="17">
        <v>32509.8</v>
      </c>
    </row>
    <row r="219" spans="1:9" ht="22.8" outlineLevel="2">
      <c r="A219" s="26" t="s">
        <v>196</v>
      </c>
      <c r="B219" s="18" t="s">
        <v>197</v>
      </c>
      <c r="C219" s="18" t="s">
        <v>0</v>
      </c>
      <c r="D219" s="18" t="s">
        <v>0</v>
      </c>
      <c r="E219" s="19">
        <v>386</v>
      </c>
      <c r="F219" s="19">
        <f>F220</f>
        <v>0</v>
      </c>
      <c r="G219" s="19">
        <f t="shared" si="3"/>
        <v>386</v>
      </c>
      <c r="H219" s="19">
        <v>314.7</v>
      </c>
      <c r="I219" s="19">
        <v>314.7</v>
      </c>
    </row>
    <row r="220" spans="1:9" ht="34.200000000000003" outlineLevel="3">
      <c r="A220" s="26" t="s">
        <v>189</v>
      </c>
      <c r="B220" s="18" t="s">
        <v>197</v>
      </c>
      <c r="C220" s="18" t="s">
        <v>190</v>
      </c>
      <c r="D220" s="18" t="s">
        <v>0</v>
      </c>
      <c r="E220" s="19">
        <v>386</v>
      </c>
      <c r="F220" s="19">
        <f>F221</f>
        <v>0</v>
      </c>
      <c r="G220" s="19">
        <f t="shared" si="3"/>
        <v>386</v>
      </c>
      <c r="H220" s="19">
        <v>314.7</v>
      </c>
      <c r="I220" s="19">
        <v>314.7</v>
      </c>
    </row>
    <row r="221" spans="1:9" ht="13.2" outlineLevel="2">
      <c r="A221" s="28" t="s">
        <v>55</v>
      </c>
      <c r="B221" s="16" t="s">
        <v>197</v>
      </c>
      <c r="C221" s="16" t="s">
        <v>190</v>
      </c>
      <c r="D221" s="16" t="s">
        <v>56</v>
      </c>
      <c r="E221" s="17">
        <v>386</v>
      </c>
      <c r="F221" s="17"/>
      <c r="G221" s="17">
        <f t="shared" si="3"/>
        <v>386</v>
      </c>
      <c r="H221" s="17">
        <v>314.7</v>
      </c>
      <c r="I221" s="17">
        <v>314.7</v>
      </c>
    </row>
    <row r="222" spans="1:9" ht="13.2" outlineLevel="3">
      <c r="A222" s="26" t="s">
        <v>198</v>
      </c>
      <c r="B222" s="18" t="s">
        <v>199</v>
      </c>
      <c r="C222" s="18" t="s">
        <v>0</v>
      </c>
      <c r="D222" s="18" t="s">
        <v>0</v>
      </c>
      <c r="E222" s="19">
        <v>15368.8</v>
      </c>
      <c r="F222" s="19">
        <f>F223+F225</f>
        <v>0</v>
      </c>
      <c r="G222" s="19">
        <f t="shared" si="3"/>
        <v>15368.8</v>
      </c>
      <c r="H222" s="19">
        <v>12146.9</v>
      </c>
      <c r="I222" s="19">
        <v>12146.9</v>
      </c>
    </row>
    <row r="223" spans="1:9" ht="45.6" outlineLevel="1">
      <c r="A223" s="26" t="s">
        <v>194</v>
      </c>
      <c r="B223" s="18" t="s">
        <v>199</v>
      </c>
      <c r="C223" s="18" t="s">
        <v>195</v>
      </c>
      <c r="D223" s="18" t="s">
        <v>0</v>
      </c>
      <c r="E223" s="19">
        <v>1426.5</v>
      </c>
      <c r="F223" s="19">
        <f>F224</f>
        <v>0</v>
      </c>
      <c r="G223" s="19">
        <f t="shared" si="3"/>
        <v>1426.5</v>
      </c>
      <c r="H223" s="19"/>
      <c r="I223" s="19"/>
    </row>
    <row r="224" spans="1:9" ht="13.2" outlineLevel="2">
      <c r="A224" s="28" t="s">
        <v>55</v>
      </c>
      <c r="B224" s="16" t="s">
        <v>199</v>
      </c>
      <c r="C224" s="16" t="s">
        <v>195</v>
      </c>
      <c r="D224" s="16" t="s">
        <v>56</v>
      </c>
      <c r="E224" s="17">
        <v>1426.5</v>
      </c>
      <c r="F224" s="17"/>
      <c r="G224" s="17">
        <f t="shared" si="3"/>
        <v>1426.5</v>
      </c>
      <c r="H224" s="17"/>
      <c r="I224" s="17"/>
    </row>
    <row r="225" spans="1:9" ht="34.200000000000003" outlineLevel="3">
      <c r="A225" s="26" t="s">
        <v>189</v>
      </c>
      <c r="B225" s="18" t="s">
        <v>199</v>
      </c>
      <c r="C225" s="18" t="s">
        <v>190</v>
      </c>
      <c r="D225" s="18" t="s">
        <v>0</v>
      </c>
      <c r="E225" s="19">
        <v>13942.3</v>
      </c>
      <c r="F225" s="19">
        <f>F226</f>
        <v>0</v>
      </c>
      <c r="G225" s="19">
        <f t="shared" si="3"/>
        <v>13942.3</v>
      </c>
      <c r="H225" s="19">
        <v>12146.9</v>
      </c>
      <c r="I225" s="19">
        <v>12146.9</v>
      </c>
    </row>
    <row r="226" spans="1:9" ht="13.2" outlineLevel="2">
      <c r="A226" s="28" t="s">
        <v>55</v>
      </c>
      <c r="B226" s="16" t="s">
        <v>199</v>
      </c>
      <c r="C226" s="16" t="s">
        <v>190</v>
      </c>
      <c r="D226" s="16" t="s">
        <v>56</v>
      </c>
      <c r="E226" s="17">
        <v>13942.3</v>
      </c>
      <c r="F226" s="17"/>
      <c r="G226" s="17">
        <f t="shared" si="3"/>
        <v>13942.3</v>
      </c>
      <c r="H226" s="17">
        <v>12146.9</v>
      </c>
      <c r="I226" s="17">
        <v>12146.9</v>
      </c>
    </row>
    <row r="227" spans="1:9" ht="13.2" outlineLevel="3">
      <c r="A227" s="26" t="s">
        <v>200</v>
      </c>
      <c r="B227" s="18" t="s">
        <v>201</v>
      </c>
      <c r="C227" s="18" t="s">
        <v>0</v>
      </c>
      <c r="D227" s="18" t="s">
        <v>0</v>
      </c>
      <c r="E227" s="19">
        <v>13922.1</v>
      </c>
      <c r="F227" s="19">
        <f>F228+F230+F232+F234+F236+F238+F240+F242+F244+F246+F248+F250+F252+F254</f>
        <v>0</v>
      </c>
      <c r="G227" s="19">
        <f t="shared" si="3"/>
        <v>13922.1</v>
      </c>
      <c r="H227" s="19">
        <v>6710.5</v>
      </c>
      <c r="I227" s="19">
        <v>390</v>
      </c>
    </row>
    <row r="228" spans="1:9" ht="13.2" outlineLevel="2">
      <c r="A228" s="26" t="s">
        <v>202</v>
      </c>
      <c r="B228" s="18" t="s">
        <v>201</v>
      </c>
      <c r="C228" s="18" t="s">
        <v>203</v>
      </c>
      <c r="D228" s="18" t="s">
        <v>0</v>
      </c>
      <c r="E228" s="19">
        <v>724.2</v>
      </c>
      <c r="F228" s="19">
        <f>F229</f>
        <v>0</v>
      </c>
      <c r="G228" s="19">
        <f t="shared" si="3"/>
        <v>724.2</v>
      </c>
      <c r="H228" s="19">
        <v>862</v>
      </c>
      <c r="I228" s="19"/>
    </row>
    <row r="229" spans="1:9" ht="13.2" outlineLevel="3">
      <c r="A229" s="28" t="s">
        <v>204</v>
      </c>
      <c r="B229" s="16" t="s">
        <v>201</v>
      </c>
      <c r="C229" s="16" t="s">
        <v>203</v>
      </c>
      <c r="D229" s="16" t="s">
        <v>205</v>
      </c>
      <c r="E229" s="17">
        <v>724.2</v>
      </c>
      <c r="F229" s="17"/>
      <c r="G229" s="17">
        <f t="shared" si="3"/>
        <v>724.2</v>
      </c>
      <c r="H229" s="17">
        <v>862</v>
      </c>
      <c r="I229" s="17"/>
    </row>
    <row r="230" spans="1:9" ht="22.8" outlineLevel="2">
      <c r="A230" s="26" t="s">
        <v>206</v>
      </c>
      <c r="B230" s="18" t="s">
        <v>201</v>
      </c>
      <c r="C230" s="18" t="s">
        <v>207</v>
      </c>
      <c r="D230" s="18" t="s">
        <v>0</v>
      </c>
      <c r="E230" s="19">
        <v>212.1</v>
      </c>
      <c r="F230" s="19">
        <f>F231</f>
        <v>0</v>
      </c>
      <c r="G230" s="19">
        <f t="shared" si="3"/>
        <v>212.1</v>
      </c>
      <c r="H230" s="19">
        <v>228</v>
      </c>
      <c r="I230" s="19"/>
    </row>
    <row r="231" spans="1:9" ht="13.2" outlineLevel="3">
      <c r="A231" s="28" t="s">
        <v>204</v>
      </c>
      <c r="B231" s="16" t="s">
        <v>201</v>
      </c>
      <c r="C231" s="16" t="s">
        <v>207</v>
      </c>
      <c r="D231" s="16" t="s">
        <v>205</v>
      </c>
      <c r="E231" s="17">
        <v>212.1</v>
      </c>
      <c r="F231" s="17"/>
      <c r="G231" s="17">
        <f t="shared" si="3"/>
        <v>212.1</v>
      </c>
      <c r="H231" s="17">
        <v>228</v>
      </c>
      <c r="I231" s="17"/>
    </row>
    <row r="232" spans="1:9" ht="13.2" outlineLevel="2">
      <c r="A232" s="26" t="s">
        <v>208</v>
      </c>
      <c r="B232" s="18" t="s">
        <v>201</v>
      </c>
      <c r="C232" s="18" t="s">
        <v>209</v>
      </c>
      <c r="D232" s="18" t="s">
        <v>0</v>
      </c>
      <c r="E232" s="19">
        <v>121.7</v>
      </c>
      <c r="F232" s="19">
        <f>F233</f>
        <v>0</v>
      </c>
      <c r="G232" s="19">
        <f t="shared" si="3"/>
        <v>121.7</v>
      </c>
      <c r="H232" s="19">
        <v>130</v>
      </c>
      <c r="I232" s="19"/>
    </row>
    <row r="233" spans="1:9" ht="13.2" outlineLevel="3">
      <c r="A233" s="28" t="s">
        <v>204</v>
      </c>
      <c r="B233" s="16" t="s">
        <v>201</v>
      </c>
      <c r="C233" s="16" t="s">
        <v>209</v>
      </c>
      <c r="D233" s="16" t="s">
        <v>205</v>
      </c>
      <c r="E233" s="17">
        <v>121.7</v>
      </c>
      <c r="F233" s="17"/>
      <c r="G233" s="17">
        <f t="shared" si="3"/>
        <v>121.7</v>
      </c>
      <c r="H233" s="17">
        <v>130</v>
      </c>
      <c r="I233" s="17"/>
    </row>
    <row r="234" spans="1:9" ht="22.8" outlineLevel="2">
      <c r="A234" s="26" t="s">
        <v>210</v>
      </c>
      <c r="B234" s="18" t="s">
        <v>201</v>
      </c>
      <c r="C234" s="18" t="s">
        <v>211</v>
      </c>
      <c r="D234" s="18" t="s">
        <v>0</v>
      </c>
      <c r="E234" s="19">
        <v>145.1</v>
      </c>
      <c r="F234" s="19">
        <f>F235</f>
        <v>0</v>
      </c>
      <c r="G234" s="19">
        <f t="shared" si="3"/>
        <v>145.1</v>
      </c>
      <c r="H234" s="19">
        <v>155.9</v>
      </c>
      <c r="I234" s="19"/>
    </row>
    <row r="235" spans="1:9" ht="13.2" outlineLevel="3">
      <c r="A235" s="28" t="s">
        <v>204</v>
      </c>
      <c r="B235" s="16" t="s">
        <v>201</v>
      </c>
      <c r="C235" s="16" t="s">
        <v>211</v>
      </c>
      <c r="D235" s="16" t="s">
        <v>205</v>
      </c>
      <c r="E235" s="17">
        <v>145.1</v>
      </c>
      <c r="F235" s="17"/>
      <c r="G235" s="17">
        <f t="shared" si="3"/>
        <v>145.1</v>
      </c>
      <c r="H235" s="17">
        <v>155.9</v>
      </c>
      <c r="I235" s="17"/>
    </row>
    <row r="236" spans="1:9" ht="13.2" outlineLevel="2">
      <c r="A236" s="26" t="s">
        <v>212</v>
      </c>
      <c r="B236" s="18" t="s">
        <v>201</v>
      </c>
      <c r="C236" s="18" t="s">
        <v>213</v>
      </c>
      <c r="D236" s="18" t="s">
        <v>0</v>
      </c>
      <c r="E236" s="19">
        <v>207.4</v>
      </c>
      <c r="F236" s="19">
        <f>F237</f>
        <v>0</v>
      </c>
      <c r="G236" s="19">
        <f t="shared" si="3"/>
        <v>207.4</v>
      </c>
      <c r="H236" s="19">
        <v>223.9</v>
      </c>
      <c r="I236" s="19"/>
    </row>
    <row r="237" spans="1:9" ht="13.2" outlineLevel="3">
      <c r="A237" s="28" t="s">
        <v>204</v>
      </c>
      <c r="B237" s="16" t="s">
        <v>201</v>
      </c>
      <c r="C237" s="16" t="s">
        <v>213</v>
      </c>
      <c r="D237" s="16" t="s">
        <v>205</v>
      </c>
      <c r="E237" s="17">
        <v>207.4</v>
      </c>
      <c r="F237" s="17"/>
      <c r="G237" s="17">
        <f t="shared" si="3"/>
        <v>207.4</v>
      </c>
      <c r="H237" s="17">
        <v>223.9</v>
      </c>
      <c r="I237" s="17"/>
    </row>
    <row r="238" spans="1:9" ht="22.8" outlineLevel="2">
      <c r="A238" s="26" t="s">
        <v>214</v>
      </c>
      <c r="B238" s="18" t="s">
        <v>201</v>
      </c>
      <c r="C238" s="18" t="s">
        <v>215</v>
      </c>
      <c r="D238" s="18" t="s">
        <v>0</v>
      </c>
      <c r="E238" s="19">
        <v>258.89999999999998</v>
      </c>
      <c r="F238" s="19">
        <f>F239</f>
        <v>0</v>
      </c>
      <c r="G238" s="19">
        <f t="shared" si="3"/>
        <v>258.89999999999998</v>
      </c>
      <c r="H238" s="19">
        <v>11.4</v>
      </c>
      <c r="I238" s="19"/>
    </row>
    <row r="239" spans="1:9" ht="13.2" outlineLevel="3">
      <c r="A239" s="28" t="s">
        <v>204</v>
      </c>
      <c r="B239" s="16" t="s">
        <v>201</v>
      </c>
      <c r="C239" s="16" t="s">
        <v>215</v>
      </c>
      <c r="D239" s="16" t="s">
        <v>205</v>
      </c>
      <c r="E239" s="17">
        <v>258.89999999999998</v>
      </c>
      <c r="F239" s="17"/>
      <c r="G239" s="17">
        <f t="shared" si="3"/>
        <v>258.89999999999998</v>
      </c>
      <c r="H239" s="17">
        <v>11.4</v>
      </c>
      <c r="I239" s="17"/>
    </row>
    <row r="240" spans="1:9" ht="13.2" outlineLevel="2">
      <c r="A240" s="26" t="s">
        <v>216</v>
      </c>
      <c r="B240" s="18" t="s">
        <v>201</v>
      </c>
      <c r="C240" s="18" t="s">
        <v>217</v>
      </c>
      <c r="D240" s="18" t="s">
        <v>0</v>
      </c>
      <c r="E240" s="19">
        <v>388.1</v>
      </c>
      <c r="F240" s="19">
        <f>F241</f>
        <v>0</v>
      </c>
      <c r="G240" s="19">
        <f t="shared" si="3"/>
        <v>388.1</v>
      </c>
      <c r="H240" s="19">
        <v>422.2</v>
      </c>
      <c r="I240" s="19"/>
    </row>
    <row r="241" spans="1:9" ht="13.2" outlineLevel="3">
      <c r="A241" s="28" t="s">
        <v>204</v>
      </c>
      <c r="B241" s="16" t="s">
        <v>201</v>
      </c>
      <c r="C241" s="16" t="s">
        <v>217</v>
      </c>
      <c r="D241" s="16" t="s">
        <v>205</v>
      </c>
      <c r="E241" s="17">
        <v>388.1</v>
      </c>
      <c r="F241" s="17"/>
      <c r="G241" s="17">
        <f t="shared" si="3"/>
        <v>388.1</v>
      </c>
      <c r="H241" s="17">
        <v>422.2</v>
      </c>
      <c r="I241" s="17"/>
    </row>
    <row r="242" spans="1:9" ht="13.2" outlineLevel="2">
      <c r="A242" s="26" t="s">
        <v>218</v>
      </c>
      <c r="B242" s="18" t="s">
        <v>201</v>
      </c>
      <c r="C242" s="18" t="s">
        <v>219</v>
      </c>
      <c r="D242" s="18" t="s">
        <v>0</v>
      </c>
      <c r="E242" s="19">
        <v>261.60000000000002</v>
      </c>
      <c r="F242" s="19">
        <f>F243</f>
        <v>0</v>
      </c>
      <c r="G242" s="19">
        <f t="shared" si="3"/>
        <v>261.60000000000002</v>
      </c>
      <c r="H242" s="19">
        <v>284.3</v>
      </c>
      <c r="I242" s="19"/>
    </row>
    <row r="243" spans="1:9" ht="13.2" outlineLevel="3">
      <c r="A243" s="28" t="s">
        <v>204</v>
      </c>
      <c r="B243" s="16" t="s">
        <v>201</v>
      </c>
      <c r="C243" s="16" t="s">
        <v>219</v>
      </c>
      <c r="D243" s="16" t="s">
        <v>205</v>
      </c>
      <c r="E243" s="17">
        <v>261.60000000000002</v>
      </c>
      <c r="F243" s="17"/>
      <c r="G243" s="17">
        <f t="shared" si="3"/>
        <v>261.60000000000002</v>
      </c>
      <c r="H243" s="17">
        <v>284.3</v>
      </c>
      <c r="I243" s="17"/>
    </row>
    <row r="244" spans="1:9" ht="45.6" outlineLevel="2">
      <c r="A244" s="26" t="s">
        <v>161</v>
      </c>
      <c r="B244" s="18" t="s">
        <v>201</v>
      </c>
      <c r="C244" s="18" t="s">
        <v>162</v>
      </c>
      <c r="D244" s="18" t="s">
        <v>0</v>
      </c>
      <c r="E244" s="19">
        <v>1999</v>
      </c>
      <c r="F244" s="19">
        <f>F245</f>
        <v>0</v>
      </c>
      <c r="G244" s="19">
        <f t="shared" si="3"/>
        <v>1999</v>
      </c>
      <c r="H244" s="19"/>
      <c r="I244" s="19"/>
    </row>
    <row r="245" spans="1:9" ht="13.2" outlineLevel="3">
      <c r="A245" s="28" t="s">
        <v>204</v>
      </c>
      <c r="B245" s="16" t="s">
        <v>201</v>
      </c>
      <c r="C245" s="16" t="s">
        <v>162</v>
      </c>
      <c r="D245" s="16" t="s">
        <v>205</v>
      </c>
      <c r="E245" s="17">
        <v>1999</v>
      </c>
      <c r="F245" s="17"/>
      <c r="G245" s="17">
        <f t="shared" si="3"/>
        <v>1999</v>
      </c>
      <c r="H245" s="17"/>
      <c r="I245" s="17"/>
    </row>
    <row r="246" spans="1:9" ht="40.5" customHeight="1" outlineLevel="2">
      <c r="A246" s="26" t="s">
        <v>167</v>
      </c>
      <c r="B246" s="18" t="s">
        <v>201</v>
      </c>
      <c r="C246" s="18" t="s">
        <v>168</v>
      </c>
      <c r="D246" s="18" t="s">
        <v>0</v>
      </c>
      <c r="E246" s="19">
        <v>30</v>
      </c>
      <c r="F246" s="19">
        <f>F247</f>
        <v>0</v>
      </c>
      <c r="G246" s="19">
        <f t="shared" si="3"/>
        <v>30</v>
      </c>
      <c r="H246" s="19">
        <v>205.8</v>
      </c>
      <c r="I246" s="19"/>
    </row>
    <row r="247" spans="1:9" ht="13.2" outlineLevel="3">
      <c r="A247" s="28" t="s">
        <v>204</v>
      </c>
      <c r="B247" s="16" t="s">
        <v>201</v>
      </c>
      <c r="C247" s="16" t="s">
        <v>168</v>
      </c>
      <c r="D247" s="16" t="s">
        <v>205</v>
      </c>
      <c r="E247" s="17">
        <v>30</v>
      </c>
      <c r="F247" s="17"/>
      <c r="G247" s="17">
        <f t="shared" si="3"/>
        <v>30</v>
      </c>
      <c r="H247" s="17">
        <v>205.8</v>
      </c>
      <c r="I247" s="17"/>
    </row>
    <row r="248" spans="1:9" ht="22.8" outlineLevel="2">
      <c r="A248" s="26" t="s">
        <v>220</v>
      </c>
      <c r="B248" s="18" t="s">
        <v>201</v>
      </c>
      <c r="C248" s="18" t="s">
        <v>221</v>
      </c>
      <c r="D248" s="18" t="s">
        <v>0</v>
      </c>
      <c r="E248" s="19">
        <v>2694.4</v>
      </c>
      <c r="F248" s="19">
        <f>F249</f>
        <v>0</v>
      </c>
      <c r="G248" s="19">
        <f t="shared" si="3"/>
        <v>2694.4</v>
      </c>
      <c r="H248" s="19">
        <v>2900</v>
      </c>
      <c r="I248" s="19"/>
    </row>
    <row r="249" spans="1:9" ht="13.2" outlineLevel="3">
      <c r="A249" s="28" t="s">
        <v>204</v>
      </c>
      <c r="B249" s="16" t="s">
        <v>201</v>
      </c>
      <c r="C249" s="16" t="s">
        <v>221</v>
      </c>
      <c r="D249" s="16" t="s">
        <v>205</v>
      </c>
      <c r="E249" s="17">
        <v>2694.4</v>
      </c>
      <c r="F249" s="17"/>
      <c r="G249" s="17">
        <f t="shared" si="3"/>
        <v>2694.4</v>
      </c>
      <c r="H249" s="17">
        <v>2900</v>
      </c>
      <c r="I249" s="17"/>
    </row>
    <row r="250" spans="1:9" ht="34.200000000000003" outlineLevel="2">
      <c r="A250" s="26" t="s">
        <v>59</v>
      </c>
      <c r="B250" s="18" t="s">
        <v>201</v>
      </c>
      <c r="C250" s="18" t="s">
        <v>60</v>
      </c>
      <c r="D250" s="18" t="s">
        <v>0</v>
      </c>
      <c r="E250" s="19">
        <v>3582.2</v>
      </c>
      <c r="F250" s="19">
        <f>F251</f>
        <v>0</v>
      </c>
      <c r="G250" s="19">
        <f t="shared" si="3"/>
        <v>3582.2</v>
      </c>
      <c r="H250" s="19">
        <v>800</v>
      </c>
      <c r="I250" s="19"/>
    </row>
    <row r="251" spans="1:9" ht="13.2" outlineLevel="3">
      <c r="A251" s="28" t="s">
        <v>204</v>
      </c>
      <c r="B251" s="16" t="s">
        <v>201</v>
      </c>
      <c r="C251" s="16" t="s">
        <v>60</v>
      </c>
      <c r="D251" s="16" t="s">
        <v>205</v>
      </c>
      <c r="E251" s="17">
        <v>3582.2</v>
      </c>
      <c r="F251" s="17"/>
      <c r="G251" s="17">
        <f t="shared" si="3"/>
        <v>3582.2</v>
      </c>
      <c r="H251" s="17">
        <v>800</v>
      </c>
      <c r="I251" s="17"/>
    </row>
    <row r="252" spans="1:9" ht="34.200000000000003">
      <c r="A252" s="26" t="s">
        <v>169</v>
      </c>
      <c r="B252" s="18" t="s">
        <v>201</v>
      </c>
      <c r="C252" s="18" t="s">
        <v>170</v>
      </c>
      <c r="D252" s="18" t="s">
        <v>0</v>
      </c>
      <c r="E252" s="19">
        <v>3242.4</v>
      </c>
      <c r="F252" s="19">
        <f>F253</f>
        <v>0</v>
      </c>
      <c r="G252" s="19">
        <f t="shared" si="3"/>
        <v>3242.4</v>
      </c>
      <c r="H252" s="19">
        <v>424</v>
      </c>
      <c r="I252" s="19">
        <v>325</v>
      </c>
    </row>
    <row r="253" spans="1:9" ht="13.2" outlineLevel="1">
      <c r="A253" s="28" t="s">
        <v>204</v>
      </c>
      <c r="B253" s="16" t="s">
        <v>201</v>
      </c>
      <c r="C253" s="16" t="s">
        <v>170</v>
      </c>
      <c r="D253" s="16" t="s">
        <v>205</v>
      </c>
      <c r="E253" s="17">
        <v>3242.4</v>
      </c>
      <c r="F253" s="17"/>
      <c r="G253" s="17">
        <f t="shared" si="3"/>
        <v>3242.4</v>
      </c>
      <c r="H253" s="17">
        <v>424</v>
      </c>
      <c r="I253" s="17">
        <v>325</v>
      </c>
    </row>
    <row r="254" spans="1:9" ht="45.6" outlineLevel="2">
      <c r="A254" s="26" t="s">
        <v>173</v>
      </c>
      <c r="B254" s="18" t="s">
        <v>201</v>
      </c>
      <c r="C254" s="18" t="s">
        <v>174</v>
      </c>
      <c r="D254" s="18" t="s">
        <v>0</v>
      </c>
      <c r="E254" s="19">
        <v>55</v>
      </c>
      <c r="F254" s="19">
        <f>F255</f>
        <v>0</v>
      </c>
      <c r="G254" s="19">
        <f t="shared" si="3"/>
        <v>55</v>
      </c>
      <c r="H254" s="19">
        <v>63</v>
      </c>
      <c r="I254" s="19">
        <v>65</v>
      </c>
    </row>
    <row r="255" spans="1:9" ht="13.2" outlineLevel="3">
      <c r="A255" s="28" t="s">
        <v>204</v>
      </c>
      <c r="B255" s="16" t="s">
        <v>201</v>
      </c>
      <c r="C255" s="16" t="s">
        <v>174</v>
      </c>
      <c r="D255" s="16" t="s">
        <v>205</v>
      </c>
      <c r="E255" s="17">
        <v>55</v>
      </c>
      <c r="F255" s="17"/>
      <c r="G255" s="17">
        <f t="shared" si="3"/>
        <v>55</v>
      </c>
      <c r="H255" s="17">
        <v>63</v>
      </c>
      <c r="I255" s="17">
        <v>65</v>
      </c>
    </row>
    <row r="256" spans="1:9" ht="13.2" outlineLevel="1">
      <c r="A256" s="26" t="s">
        <v>222</v>
      </c>
      <c r="B256" s="18" t="s">
        <v>223</v>
      </c>
      <c r="C256" s="18" t="s">
        <v>0</v>
      </c>
      <c r="D256" s="18" t="s">
        <v>0</v>
      </c>
      <c r="E256" s="19">
        <v>71300.899999999994</v>
      </c>
      <c r="F256" s="19">
        <f>F257+F260+F283</f>
        <v>0</v>
      </c>
      <c r="G256" s="19">
        <f t="shared" si="3"/>
        <v>71300.899999999994</v>
      </c>
      <c r="H256" s="19">
        <v>64794.2</v>
      </c>
      <c r="I256" s="19">
        <v>65366.3</v>
      </c>
    </row>
    <row r="257" spans="1:9" ht="13.2" outlineLevel="2">
      <c r="A257" s="26" t="s">
        <v>224</v>
      </c>
      <c r="B257" s="18" t="s">
        <v>225</v>
      </c>
      <c r="C257" s="18" t="s">
        <v>0</v>
      </c>
      <c r="D257" s="18" t="s">
        <v>0</v>
      </c>
      <c r="E257" s="19">
        <v>3300</v>
      </c>
      <c r="F257" s="19">
        <f>F258</f>
        <v>0</v>
      </c>
      <c r="G257" s="19">
        <f t="shared" si="3"/>
        <v>3300</v>
      </c>
      <c r="H257" s="19">
        <v>3005.6</v>
      </c>
      <c r="I257" s="19">
        <v>3005.6</v>
      </c>
    </row>
    <row r="258" spans="1:9" ht="45.6" outlineLevel="3">
      <c r="A258" s="26" t="s">
        <v>21</v>
      </c>
      <c r="B258" s="18" t="s">
        <v>225</v>
      </c>
      <c r="C258" s="18" t="s">
        <v>22</v>
      </c>
      <c r="D258" s="18" t="s">
        <v>0</v>
      </c>
      <c r="E258" s="19">
        <v>3300</v>
      </c>
      <c r="F258" s="19">
        <f>F259</f>
        <v>0</v>
      </c>
      <c r="G258" s="19">
        <f t="shared" si="3"/>
        <v>3300</v>
      </c>
      <c r="H258" s="19">
        <v>3005.6</v>
      </c>
      <c r="I258" s="19">
        <v>3005.6</v>
      </c>
    </row>
    <row r="259" spans="1:9" ht="13.2" outlineLevel="2">
      <c r="A259" s="28" t="s">
        <v>226</v>
      </c>
      <c r="B259" s="16" t="s">
        <v>225</v>
      </c>
      <c r="C259" s="16" t="s">
        <v>22</v>
      </c>
      <c r="D259" s="16" t="s">
        <v>227</v>
      </c>
      <c r="E259" s="17">
        <v>3300</v>
      </c>
      <c r="F259" s="17"/>
      <c r="G259" s="17">
        <f t="shared" si="3"/>
        <v>3300</v>
      </c>
      <c r="H259" s="17">
        <v>3005.6</v>
      </c>
      <c r="I259" s="17">
        <v>3005.6</v>
      </c>
    </row>
    <row r="260" spans="1:9" ht="13.2" outlineLevel="3">
      <c r="A260" s="26" t="s">
        <v>228</v>
      </c>
      <c r="B260" s="18" t="s">
        <v>229</v>
      </c>
      <c r="C260" s="18" t="s">
        <v>0</v>
      </c>
      <c r="D260" s="18" t="s">
        <v>0</v>
      </c>
      <c r="E260" s="19">
        <v>49317.1</v>
      </c>
      <c r="F260" s="19">
        <f>F261+F263+F265+F267+F270+F272+F274+F276+F278+F280</f>
        <v>0</v>
      </c>
      <c r="G260" s="19">
        <f t="shared" si="3"/>
        <v>49317.1</v>
      </c>
      <c r="H260" s="19">
        <v>44903.5</v>
      </c>
      <c r="I260" s="19">
        <v>44986</v>
      </c>
    </row>
    <row r="261" spans="1:9" ht="22.8" outlineLevel="2">
      <c r="A261" s="26" t="s">
        <v>87</v>
      </c>
      <c r="B261" s="18" t="s">
        <v>229</v>
      </c>
      <c r="C261" s="18" t="s">
        <v>88</v>
      </c>
      <c r="D261" s="18" t="s">
        <v>0</v>
      </c>
      <c r="E261" s="19">
        <v>60</v>
      </c>
      <c r="F261" s="19">
        <f>F262</f>
        <v>0</v>
      </c>
      <c r="G261" s="19">
        <f t="shared" si="3"/>
        <v>60</v>
      </c>
      <c r="H261" s="19"/>
      <c r="I261" s="19"/>
    </row>
    <row r="262" spans="1:9" ht="13.2" outlineLevel="3">
      <c r="A262" s="28" t="s">
        <v>81</v>
      </c>
      <c r="B262" s="16" t="s">
        <v>229</v>
      </c>
      <c r="C262" s="16" t="s">
        <v>88</v>
      </c>
      <c r="D262" s="16" t="s">
        <v>82</v>
      </c>
      <c r="E262" s="17">
        <v>60</v>
      </c>
      <c r="F262" s="17"/>
      <c r="G262" s="17">
        <f t="shared" si="3"/>
        <v>60</v>
      </c>
      <c r="H262" s="17"/>
      <c r="I262" s="17"/>
    </row>
    <row r="263" spans="1:9" ht="22.8" outlineLevel="2">
      <c r="A263" s="26" t="s">
        <v>230</v>
      </c>
      <c r="B263" s="18" t="s">
        <v>229</v>
      </c>
      <c r="C263" s="18" t="s">
        <v>231</v>
      </c>
      <c r="D263" s="18" t="s">
        <v>0</v>
      </c>
      <c r="E263" s="19">
        <v>476</v>
      </c>
      <c r="F263" s="19">
        <f>F264</f>
        <v>0</v>
      </c>
      <c r="G263" s="19">
        <f t="shared" si="3"/>
        <v>476</v>
      </c>
      <c r="H263" s="19"/>
      <c r="I263" s="19"/>
    </row>
    <row r="264" spans="1:9" ht="13.2" outlineLevel="3">
      <c r="A264" s="28" t="s">
        <v>232</v>
      </c>
      <c r="B264" s="16" t="s">
        <v>229</v>
      </c>
      <c r="C264" s="16" t="s">
        <v>231</v>
      </c>
      <c r="D264" s="16" t="s">
        <v>233</v>
      </c>
      <c r="E264" s="17">
        <v>476</v>
      </c>
      <c r="F264" s="17"/>
      <c r="G264" s="17">
        <f t="shared" si="3"/>
        <v>476</v>
      </c>
      <c r="H264" s="17"/>
      <c r="I264" s="17"/>
    </row>
    <row r="265" spans="1:9" ht="51" customHeight="1" outlineLevel="3">
      <c r="A265" s="26" t="s">
        <v>234</v>
      </c>
      <c r="B265" s="18" t="s">
        <v>229</v>
      </c>
      <c r="C265" s="18" t="s">
        <v>235</v>
      </c>
      <c r="D265" s="18" t="s">
        <v>0</v>
      </c>
      <c r="E265" s="19">
        <v>5256.2</v>
      </c>
      <c r="F265" s="19">
        <f>F266</f>
        <v>0</v>
      </c>
      <c r="G265" s="19">
        <f t="shared" si="3"/>
        <v>5256.2</v>
      </c>
      <c r="H265" s="19">
        <v>2086.9</v>
      </c>
      <c r="I265" s="19">
        <v>1095.5999999999999</v>
      </c>
    </row>
    <row r="266" spans="1:9" ht="13.2" outlineLevel="2">
      <c r="A266" s="28" t="s">
        <v>226</v>
      </c>
      <c r="B266" s="16" t="s">
        <v>229</v>
      </c>
      <c r="C266" s="16" t="s">
        <v>235</v>
      </c>
      <c r="D266" s="16" t="s">
        <v>227</v>
      </c>
      <c r="E266" s="17">
        <v>5256.2</v>
      </c>
      <c r="F266" s="17"/>
      <c r="G266" s="17">
        <f t="shared" si="3"/>
        <v>5256.2</v>
      </c>
      <c r="H266" s="17">
        <v>2086.9</v>
      </c>
      <c r="I266" s="17">
        <v>1095.5999999999999</v>
      </c>
    </row>
    <row r="267" spans="1:9" ht="25.5" customHeight="1" outlineLevel="3">
      <c r="A267" s="26" t="s">
        <v>236</v>
      </c>
      <c r="B267" s="18" t="s">
        <v>229</v>
      </c>
      <c r="C267" s="18" t="s">
        <v>237</v>
      </c>
      <c r="D267" s="18" t="s">
        <v>0</v>
      </c>
      <c r="E267" s="19">
        <v>24110.5</v>
      </c>
      <c r="F267" s="19">
        <f>F268+F269</f>
        <v>0</v>
      </c>
      <c r="G267" s="19">
        <f t="shared" si="3"/>
        <v>24110.5</v>
      </c>
      <c r="H267" s="19">
        <v>22246.799999999999</v>
      </c>
      <c r="I267" s="19">
        <v>22966.5</v>
      </c>
    </row>
    <row r="268" spans="1:9" ht="13.2" outlineLevel="2">
      <c r="A268" s="28" t="s">
        <v>226</v>
      </c>
      <c r="B268" s="16" t="s">
        <v>229</v>
      </c>
      <c r="C268" s="16" t="s">
        <v>237</v>
      </c>
      <c r="D268" s="16" t="s">
        <v>227</v>
      </c>
      <c r="E268" s="17">
        <v>22494.1</v>
      </c>
      <c r="F268" s="17"/>
      <c r="G268" s="17">
        <f t="shared" si="3"/>
        <v>22494.1</v>
      </c>
      <c r="H268" s="17">
        <v>22246.799999999999</v>
      </c>
      <c r="I268" s="17">
        <v>22966.5</v>
      </c>
    </row>
    <row r="269" spans="1:9" ht="13.2" outlineLevel="3">
      <c r="A269" s="28" t="s">
        <v>11</v>
      </c>
      <c r="B269" s="16" t="s">
        <v>229</v>
      </c>
      <c r="C269" s="16" t="s">
        <v>237</v>
      </c>
      <c r="D269" s="16" t="s">
        <v>12</v>
      </c>
      <c r="E269" s="17">
        <v>1616.4</v>
      </c>
      <c r="F269" s="17"/>
      <c r="G269" s="17">
        <f t="shared" ref="G269:G313" si="4">E269+F269</f>
        <v>1616.4</v>
      </c>
      <c r="H269" s="17"/>
      <c r="I269" s="17"/>
    </row>
    <row r="270" spans="1:9" ht="13.2" outlineLevel="2">
      <c r="A270" s="26" t="s">
        <v>238</v>
      </c>
      <c r="B270" s="18" t="s">
        <v>229</v>
      </c>
      <c r="C270" s="18" t="s">
        <v>239</v>
      </c>
      <c r="D270" s="18" t="s">
        <v>0</v>
      </c>
      <c r="E270" s="19">
        <v>16927.8</v>
      </c>
      <c r="F270" s="19">
        <f>F271</f>
        <v>0</v>
      </c>
      <c r="G270" s="19">
        <f t="shared" si="4"/>
        <v>16927.8</v>
      </c>
      <c r="H270" s="19">
        <v>18225.400000000001</v>
      </c>
      <c r="I270" s="19">
        <v>19951.900000000001</v>
      </c>
    </row>
    <row r="271" spans="1:9" ht="13.2" outlineLevel="3">
      <c r="A271" s="28" t="s">
        <v>226</v>
      </c>
      <c r="B271" s="16" t="s">
        <v>229</v>
      </c>
      <c r="C271" s="16" t="s">
        <v>239</v>
      </c>
      <c r="D271" s="16" t="s">
        <v>227</v>
      </c>
      <c r="E271" s="17">
        <v>16927.8</v>
      </c>
      <c r="F271" s="17"/>
      <c r="G271" s="17">
        <f t="shared" si="4"/>
        <v>16927.8</v>
      </c>
      <c r="H271" s="17">
        <v>18225.400000000001</v>
      </c>
      <c r="I271" s="17">
        <v>19951.900000000001</v>
      </c>
    </row>
    <row r="272" spans="1:9" ht="29.25" customHeight="1" outlineLevel="2">
      <c r="A272" s="26" t="s">
        <v>79</v>
      </c>
      <c r="B272" s="18" t="s">
        <v>229</v>
      </c>
      <c r="C272" s="18" t="s">
        <v>80</v>
      </c>
      <c r="D272" s="18" t="s">
        <v>0</v>
      </c>
      <c r="E272" s="19">
        <v>80</v>
      </c>
      <c r="F272" s="19">
        <f>F273</f>
        <v>0</v>
      </c>
      <c r="G272" s="19">
        <f t="shared" si="4"/>
        <v>80</v>
      </c>
      <c r="H272" s="19"/>
      <c r="I272" s="19"/>
    </row>
    <row r="273" spans="1:9" ht="13.2" outlineLevel="3">
      <c r="A273" s="28" t="s">
        <v>81</v>
      </c>
      <c r="B273" s="16" t="s">
        <v>229</v>
      </c>
      <c r="C273" s="16" t="s">
        <v>80</v>
      </c>
      <c r="D273" s="16" t="s">
        <v>82</v>
      </c>
      <c r="E273" s="17">
        <v>80</v>
      </c>
      <c r="F273" s="17"/>
      <c r="G273" s="17">
        <f t="shared" si="4"/>
        <v>80</v>
      </c>
      <c r="H273" s="17"/>
      <c r="I273" s="17"/>
    </row>
    <row r="274" spans="1:9" ht="27.75" customHeight="1" outlineLevel="2">
      <c r="A274" s="26" t="s">
        <v>240</v>
      </c>
      <c r="B274" s="18" t="s">
        <v>229</v>
      </c>
      <c r="C274" s="18" t="s">
        <v>241</v>
      </c>
      <c r="D274" s="18" t="s">
        <v>0</v>
      </c>
      <c r="E274" s="19">
        <v>465.8</v>
      </c>
      <c r="F274" s="19">
        <f>F275</f>
        <v>0</v>
      </c>
      <c r="G274" s="19">
        <f t="shared" si="4"/>
        <v>465.8</v>
      </c>
      <c r="H274" s="19"/>
      <c r="I274" s="19"/>
    </row>
    <row r="275" spans="1:9" ht="13.2" outlineLevel="3">
      <c r="A275" s="28" t="s">
        <v>232</v>
      </c>
      <c r="B275" s="16" t="s">
        <v>229</v>
      </c>
      <c r="C275" s="16" t="s">
        <v>241</v>
      </c>
      <c r="D275" s="16" t="s">
        <v>233</v>
      </c>
      <c r="E275" s="17">
        <v>465.8</v>
      </c>
      <c r="F275" s="17"/>
      <c r="G275" s="17">
        <f t="shared" si="4"/>
        <v>465.8</v>
      </c>
      <c r="H275" s="17"/>
      <c r="I275" s="17"/>
    </row>
    <row r="276" spans="1:9" ht="22.8" outlineLevel="2">
      <c r="A276" s="26" t="s">
        <v>242</v>
      </c>
      <c r="B276" s="18" t="s">
        <v>229</v>
      </c>
      <c r="C276" s="18" t="s">
        <v>243</v>
      </c>
      <c r="D276" s="18" t="s">
        <v>0</v>
      </c>
      <c r="E276" s="19">
        <v>968.8</v>
      </c>
      <c r="F276" s="19">
        <f>F2710</f>
        <v>0</v>
      </c>
      <c r="G276" s="19">
        <f t="shared" si="4"/>
        <v>968.8</v>
      </c>
      <c r="H276" s="19">
        <v>1372.4</v>
      </c>
      <c r="I276" s="19"/>
    </row>
    <row r="277" spans="1:9" ht="13.2" outlineLevel="3">
      <c r="A277" s="28" t="s">
        <v>232</v>
      </c>
      <c r="B277" s="16" t="s">
        <v>229</v>
      </c>
      <c r="C277" s="16" t="s">
        <v>243</v>
      </c>
      <c r="D277" s="16" t="s">
        <v>233</v>
      </c>
      <c r="E277" s="17">
        <v>968.8</v>
      </c>
      <c r="F277" s="17"/>
      <c r="G277" s="17">
        <f t="shared" si="4"/>
        <v>968.8</v>
      </c>
      <c r="H277" s="17">
        <v>1372.4</v>
      </c>
      <c r="I277" s="17"/>
    </row>
    <row r="278" spans="1:9" ht="45.6" outlineLevel="3">
      <c r="A278" s="26" t="s">
        <v>244</v>
      </c>
      <c r="B278" s="18" t="s">
        <v>229</v>
      </c>
      <c r="C278" s="18" t="s">
        <v>245</v>
      </c>
      <c r="D278" s="18" t="s">
        <v>0</v>
      </c>
      <c r="E278" s="19"/>
      <c r="F278" s="19">
        <f>F279</f>
        <v>0</v>
      </c>
      <c r="G278" s="19">
        <f t="shared" si="4"/>
        <v>0</v>
      </c>
      <c r="H278" s="19">
        <v>110</v>
      </c>
      <c r="I278" s="19">
        <v>110</v>
      </c>
    </row>
    <row r="279" spans="1:9" ht="13.2" outlineLevel="1">
      <c r="A279" s="28" t="s">
        <v>41</v>
      </c>
      <c r="B279" s="16" t="s">
        <v>229</v>
      </c>
      <c r="C279" s="16" t="s">
        <v>245</v>
      </c>
      <c r="D279" s="16" t="s">
        <v>42</v>
      </c>
      <c r="E279" s="17"/>
      <c r="F279" s="17"/>
      <c r="G279" s="17">
        <f t="shared" si="4"/>
        <v>0</v>
      </c>
      <c r="H279" s="17">
        <v>110</v>
      </c>
      <c r="I279" s="17">
        <v>110</v>
      </c>
    </row>
    <row r="280" spans="1:9" ht="45.6" outlineLevel="2">
      <c r="A280" s="26" t="s">
        <v>21</v>
      </c>
      <c r="B280" s="18" t="s">
        <v>229</v>
      </c>
      <c r="C280" s="18" t="s">
        <v>22</v>
      </c>
      <c r="D280" s="18" t="s">
        <v>0</v>
      </c>
      <c r="E280" s="19">
        <v>972</v>
      </c>
      <c r="F280" s="19">
        <f>F281+F282</f>
        <v>0</v>
      </c>
      <c r="G280" s="19">
        <f t="shared" si="4"/>
        <v>972</v>
      </c>
      <c r="H280" s="19">
        <v>862</v>
      </c>
      <c r="I280" s="19">
        <v>862</v>
      </c>
    </row>
    <row r="281" spans="1:9" ht="13.2" outlineLevel="3">
      <c r="A281" s="28" t="s">
        <v>226</v>
      </c>
      <c r="B281" s="16" t="s">
        <v>229</v>
      </c>
      <c r="C281" s="16" t="s">
        <v>22</v>
      </c>
      <c r="D281" s="16" t="s">
        <v>227</v>
      </c>
      <c r="E281" s="17">
        <v>862</v>
      </c>
      <c r="F281" s="17"/>
      <c r="G281" s="17">
        <f t="shared" si="4"/>
        <v>862</v>
      </c>
      <c r="H281" s="17">
        <v>862</v>
      </c>
      <c r="I281" s="17">
        <v>862</v>
      </c>
    </row>
    <row r="282" spans="1:9" ht="13.2" outlineLevel="2">
      <c r="A282" s="28" t="s">
        <v>41</v>
      </c>
      <c r="B282" s="16" t="s">
        <v>229</v>
      </c>
      <c r="C282" s="16" t="s">
        <v>22</v>
      </c>
      <c r="D282" s="16" t="s">
        <v>42</v>
      </c>
      <c r="E282" s="17">
        <v>110</v>
      </c>
      <c r="F282" s="17"/>
      <c r="G282" s="17">
        <f t="shared" si="4"/>
        <v>110</v>
      </c>
      <c r="H282" s="17"/>
      <c r="I282" s="17"/>
    </row>
    <row r="283" spans="1:9" ht="13.2" outlineLevel="3">
      <c r="A283" s="26" t="s">
        <v>246</v>
      </c>
      <c r="B283" s="18" t="s">
        <v>247</v>
      </c>
      <c r="C283" s="18" t="s">
        <v>0</v>
      </c>
      <c r="D283" s="18" t="s">
        <v>0</v>
      </c>
      <c r="E283" s="19">
        <v>18683.8</v>
      </c>
      <c r="F283" s="19">
        <f>F284+F286+F288+F290</f>
        <v>0</v>
      </c>
      <c r="G283" s="19">
        <f t="shared" si="4"/>
        <v>18683.8</v>
      </c>
      <c r="H283" s="19">
        <v>16885.099999999999</v>
      </c>
      <c r="I283" s="19">
        <v>17374.7</v>
      </c>
    </row>
    <row r="284" spans="1:9" ht="65.25" customHeight="1" outlineLevel="2">
      <c r="A284" s="26" t="s">
        <v>248</v>
      </c>
      <c r="B284" s="18" t="s">
        <v>247</v>
      </c>
      <c r="C284" s="18" t="s">
        <v>249</v>
      </c>
      <c r="D284" s="18" t="s">
        <v>0</v>
      </c>
      <c r="E284" s="19">
        <v>5843.5</v>
      </c>
      <c r="F284" s="19">
        <f>F285</f>
        <v>0</v>
      </c>
      <c r="G284" s="19">
        <f t="shared" si="4"/>
        <v>5843.5</v>
      </c>
      <c r="H284" s="19">
        <v>5412</v>
      </c>
      <c r="I284" s="19">
        <v>5568.9</v>
      </c>
    </row>
    <row r="285" spans="1:9" ht="13.2" outlineLevel="3">
      <c r="A285" s="28" t="s">
        <v>226</v>
      </c>
      <c r="B285" s="16" t="s">
        <v>247</v>
      </c>
      <c r="C285" s="16" t="s">
        <v>249</v>
      </c>
      <c r="D285" s="16" t="s">
        <v>227</v>
      </c>
      <c r="E285" s="17">
        <v>5843.5</v>
      </c>
      <c r="F285" s="17"/>
      <c r="G285" s="17">
        <f t="shared" si="4"/>
        <v>5843.5</v>
      </c>
      <c r="H285" s="17">
        <v>5412</v>
      </c>
      <c r="I285" s="17">
        <v>5568.9</v>
      </c>
    </row>
    <row r="286" spans="1:9" ht="22.8" outlineLevel="2">
      <c r="A286" s="26" t="s">
        <v>250</v>
      </c>
      <c r="B286" s="18" t="s">
        <v>247</v>
      </c>
      <c r="C286" s="18" t="s">
        <v>251</v>
      </c>
      <c r="D286" s="18" t="s">
        <v>0</v>
      </c>
      <c r="E286" s="19">
        <v>2046.5</v>
      </c>
      <c r="F286" s="19">
        <f>F287</f>
        <v>0</v>
      </c>
      <c r="G286" s="19">
        <f t="shared" si="4"/>
        <v>2046.5</v>
      </c>
      <c r="H286" s="19">
        <v>2100</v>
      </c>
      <c r="I286" s="19">
        <v>2100</v>
      </c>
    </row>
    <row r="287" spans="1:9" ht="13.2" outlineLevel="3">
      <c r="A287" s="28" t="s">
        <v>226</v>
      </c>
      <c r="B287" s="16" t="s">
        <v>247</v>
      </c>
      <c r="C287" s="16" t="s">
        <v>251</v>
      </c>
      <c r="D287" s="16" t="s">
        <v>227</v>
      </c>
      <c r="E287" s="17">
        <v>2046.5</v>
      </c>
      <c r="F287" s="17"/>
      <c r="G287" s="17">
        <f t="shared" si="4"/>
        <v>2046.5</v>
      </c>
      <c r="H287" s="17">
        <v>2100</v>
      </c>
      <c r="I287" s="17">
        <v>2100</v>
      </c>
    </row>
    <row r="288" spans="1:9" ht="13.2">
      <c r="A288" s="26" t="s">
        <v>252</v>
      </c>
      <c r="B288" s="18" t="s">
        <v>247</v>
      </c>
      <c r="C288" s="18" t="s">
        <v>253</v>
      </c>
      <c r="D288" s="18" t="s">
        <v>0</v>
      </c>
      <c r="E288" s="19">
        <v>1831</v>
      </c>
      <c r="F288" s="19">
        <f>F289</f>
        <v>0</v>
      </c>
      <c r="G288" s="19">
        <f t="shared" si="4"/>
        <v>1831</v>
      </c>
      <c r="H288" s="19">
        <v>1699.5</v>
      </c>
      <c r="I288" s="19">
        <v>1748.8</v>
      </c>
    </row>
    <row r="289" spans="1:9" ht="13.2" outlineLevel="1">
      <c r="A289" s="28" t="s">
        <v>138</v>
      </c>
      <c r="B289" s="16" t="s">
        <v>247</v>
      </c>
      <c r="C289" s="16" t="s">
        <v>253</v>
      </c>
      <c r="D289" s="16" t="s">
        <v>139</v>
      </c>
      <c r="E289" s="17">
        <v>1831</v>
      </c>
      <c r="F289" s="17"/>
      <c r="G289" s="17">
        <f t="shared" si="4"/>
        <v>1831</v>
      </c>
      <c r="H289" s="17">
        <v>1699.5</v>
      </c>
      <c r="I289" s="17">
        <v>1748.8</v>
      </c>
    </row>
    <row r="290" spans="1:9" ht="22.8" outlineLevel="2">
      <c r="A290" s="26" t="s">
        <v>254</v>
      </c>
      <c r="B290" s="18" t="s">
        <v>247</v>
      </c>
      <c r="C290" s="18" t="s">
        <v>255</v>
      </c>
      <c r="D290" s="18" t="s">
        <v>0</v>
      </c>
      <c r="E290" s="19">
        <v>8962.7999999999993</v>
      </c>
      <c r="F290" s="19">
        <f>F291</f>
        <v>0</v>
      </c>
      <c r="G290" s="19">
        <f t="shared" si="4"/>
        <v>8962.7999999999993</v>
      </c>
      <c r="H290" s="19">
        <v>7673.6</v>
      </c>
      <c r="I290" s="19">
        <v>7957</v>
      </c>
    </row>
    <row r="291" spans="1:9" ht="13.2" outlineLevel="3">
      <c r="A291" s="28" t="s">
        <v>226</v>
      </c>
      <c r="B291" s="16" t="s">
        <v>247</v>
      </c>
      <c r="C291" s="16" t="s">
        <v>255</v>
      </c>
      <c r="D291" s="16" t="s">
        <v>227</v>
      </c>
      <c r="E291" s="17">
        <v>8962.7999999999993</v>
      </c>
      <c r="F291" s="17"/>
      <c r="G291" s="17">
        <f t="shared" si="4"/>
        <v>8962.7999999999993</v>
      </c>
      <c r="H291" s="17">
        <v>7673.6</v>
      </c>
      <c r="I291" s="17">
        <v>7957</v>
      </c>
    </row>
    <row r="292" spans="1:9" ht="13.2" outlineLevel="2">
      <c r="A292" s="26" t="s">
        <v>256</v>
      </c>
      <c r="B292" s="18" t="s">
        <v>257</v>
      </c>
      <c r="C292" s="18" t="s">
        <v>0</v>
      </c>
      <c r="D292" s="18" t="s">
        <v>0</v>
      </c>
      <c r="E292" s="19">
        <v>4264</v>
      </c>
      <c r="F292" s="19">
        <f>F293</f>
        <v>400</v>
      </c>
      <c r="G292" s="19">
        <f t="shared" si="4"/>
        <v>4664</v>
      </c>
      <c r="H292" s="19">
        <v>4123.3999999999996</v>
      </c>
      <c r="I292" s="19">
        <v>7565.2</v>
      </c>
    </row>
    <row r="293" spans="1:9" ht="13.2" outlineLevel="3">
      <c r="A293" s="26" t="s">
        <v>258</v>
      </c>
      <c r="B293" s="18" t="s">
        <v>259</v>
      </c>
      <c r="C293" s="18" t="s">
        <v>0</v>
      </c>
      <c r="D293" s="18" t="s">
        <v>0</v>
      </c>
      <c r="E293" s="19">
        <v>4264</v>
      </c>
      <c r="F293" s="19">
        <f>F294+F296+F298+F300</f>
        <v>400</v>
      </c>
      <c r="G293" s="19">
        <f t="shared" si="4"/>
        <v>4664</v>
      </c>
      <c r="H293" s="19">
        <v>4123.3999999999996</v>
      </c>
      <c r="I293" s="19">
        <v>7565.2</v>
      </c>
    </row>
    <row r="294" spans="1:9" ht="45.6" outlineLevel="2">
      <c r="A294" s="26" t="s">
        <v>61</v>
      </c>
      <c r="B294" s="18" t="s">
        <v>259</v>
      </c>
      <c r="C294" s="18" t="s">
        <v>62</v>
      </c>
      <c r="D294" s="18" t="s">
        <v>0</v>
      </c>
      <c r="E294" s="19"/>
      <c r="F294" s="19">
        <f>F295</f>
        <v>0</v>
      </c>
      <c r="G294" s="19">
        <f t="shared" si="4"/>
        <v>0</v>
      </c>
      <c r="H294" s="19"/>
      <c r="I294" s="19">
        <v>3421.6</v>
      </c>
    </row>
    <row r="295" spans="1:9" ht="13.2" outlineLevel="3">
      <c r="A295" s="28" t="s">
        <v>55</v>
      </c>
      <c r="B295" s="16" t="s">
        <v>259</v>
      </c>
      <c r="C295" s="16" t="s">
        <v>62</v>
      </c>
      <c r="D295" s="16" t="s">
        <v>56</v>
      </c>
      <c r="E295" s="17"/>
      <c r="F295" s="17"/>
      <c r="G295" s="17">
        <f t="shared" si="4"/>
        <v>0</v>
      </c>
      <c r="H295" s="17"/>
      <c r="I295" s="17">
        <v>3421.6</v>
      </c>
    </row>
    <row r="296" spans="1:9" ht="45.6" outlineLevel="2">
      <c r="A296" s="26" t="s">
        <v>171</v>
      </c>
      <c r="B296" s="18" t="s">
        <v>259</v>
      </c>
      <c r="C296" s="18" t="s">
        <v>172</v>
      </c>
      <c r="D296" s="18" t="s">
        <v>0</v>
      </c>
      <c r="E296" s="19">
        <v>5</v>
      </c>
      <c r="F296" s="19">
        <f>F297</f>
        <v>0</v>
      </c>
      <c r="G296" s="19">
        <f t="shared" si="4"/>
        <v>5</v>
      </c>
      <c r="H296" s="19"/>
      <c r="I296" s="19"/>
    </row>
    <row r="297" spans="1:9" ht="13.2" outlineLevel="3">
      <c r="A297" s="28" t="s">
        <v>165</v>
      </c>
      <c r="B297" s="16" t="s">
        <v>259</v>
      </c>
      <c r="C297" s="16" t="s">
        <v>172</v>
      </c>
      <c r="D297" s="16" t="s">
        <v>166</v>
      </c>
      <c r="E297" s="17">
        <v>5</v>
      </c>
      <c r="F297" s="17"/>
      <c r="G297" s="17">
        <f t="shared" si="4"/>
        <v>5</v>
      </c>
      <c r="H297" s="17"/>
      <c r="I297" s="17"/>
    </row>
    <row r="298" spans="1:9" ht="45.6">
      <c r="A298" s="26" t="s">
        <v>150</v>
      </c>
      <c r="B298" s="18" t="s">
        <v>259</v>
      </c>
      <c r="C298" s="18" t="s">
        <v>151</v>
      </c>
      <c r="D298" s="18" t="s">
        <v>0</v>
      </c>
      <c r="E298" s="19">
        <v>4239</v>
      </c>
      <c r="F298" s="19">
        <f>F299</f>
        <v>400</v>
      </c>
      <c r="G298" s="19">
        <f t="shared" si="4"/>
        <v>4639</v>
      </c>
      <c r="H298" s="19">
        <v>4095.4</v>
      </c>
      <c r="I298" s="19">
        <v>4111.6000000000004</v>
      </c>
    </row>
    <row r="299" spans="1:9" ht="13.2" outlineLevel="1">
      <c r="A299" s="28" t="s">
        <v>55</v>
      </c>
      <c r="B299" s="16" t="s">
        <v>259</v>
      </c>
      <c r="C299" s="16" t="s">
        <v>151</v>
      </c>
      <c r="D299" s="16" t="s">
        <v>56</v>
      </c>
      <c r="E299" s="17">
        <v>4239</v>
      </c>
      <c r="F299" s="17">
        <v>400</v>
      </c>
      <c r="G299" s="17">
        <f t="shared" si="4"/>
        <v>4639</v>
      </c>
      <c r="H299" s="17">
        <v>4095.4</v>
      </c>
      <c r="I299" s="17">
        <v>4111.6000000000004</v>
      </c>
    </row>
    <row r="300" spans="1:9" ht="45.6" outlineLevel="2">
      <c r="A300" s="26" t="s">
        <v>173</v>
      </c>
      <c r="B300" s="18" t="s">
        <v>259</v>
      </c>
      <c r="C300" s="18" t="s">
        <v>174</v>
      </c>
      <c r="D300" s="18" t="s">
        <v>0</v>
      </c>
      <c r="E300" s="19">
        <v>20</v>
      </c>
      <c r="F300" s="19">
        <f>F301</f>
        <v>0</v>
      </c>
      <c r="G300" s="19">
        <f t="shared" si="4"/>
        <v>20</v>
      </c>
      <c r="H300" s="19">
        <v>28</v>
      </c>
      <c r="I300" s="19">
        <v>32</v>
      </c>
    </row>
    <row r="301" spans="1:9" ht="13.2" outlineLevel="3">
      <c r="A301" s="28" t="s">
        <v>165</v>
      </c>
      <c r="B301" s="16" t="s">
        <v>259</v>
      </c>
      <c r="C301" s="16" t="s">
        <v>174</v>
      </c>
      <c r="D301" s="16" t="s">
        <v>166</v>
      </c>
      <c r="E301" s="17">
        <v>20</v>
      </c>
      <c r="F301" s="17"/>
      <c r="G301" s="17">
        <f t="shared" si="4"/>
        <v>20</v>
      </c>
      <c r="H301" s="17">
        <v>28</v>
      </c>
      <c r="I301" s="17">
        <v>32</v>
      </c>
    </row>
    <row r="302" spans="1:9" ht="18.75" customHeight="1" outlineLevel="1">
      <c r="A302" s="26" t="s">
        <v>260</v>
      </c>
      <c r="B302" s="18" t="s">
        <v>261</v>
      </c>
      <c r="C302" s="18" t="s">
        <v>0</v>
      </c>
      <c r="D302" s="18" t="s">
        <v>0</v>
      </c>
      <c r="E302" s="19">
        <v>1938.6</v>
      </c>
      <c r="F302" s="19">
        <f>F303+F306</f>
        <v>128</v>
      </c>
      <c r="G302" s="19">
        <f t="shared" si="4"/>
        <v>2066.6</v>
      </c>
      <c r="H302" s="19">
        <v>1938.6</v>
      </c>
      <c r="I302" s="19">
        <v>1938.6</v>
      </c>
    </row>
    <row r="303" spans="1:9" ht="13.2" outlineLevel="2">
      <c r="A303" s="26" t="s">
        <v>262</v>
      </c>
      <c r="B303" s="18" t="s">
        <v>263</v>
      </c>
      <c r="C303" s="18" t="s">
        <v>0</v>
      </c>
      <c r="D303" s="18" t="s">
        <v>0</v>
      </c>
      <c r="E303" s="19">
        <v>1888.6</v>
      </c>
      <c r="F303" s="19">
        <f>F304</f>
        <v>128</v>
      </c>
      <c r="G303" s="19">
        <f t="shared" si="4"/>
        <v>2016.6</v>
      </c>
      <c r="H303" s="19">
        <v>1888.6</v>
      </c>
      <c r="I303" s="19">
        <v>1888.6</v>
      </c>
    </row>
    <row r="304" spans="1:9" ht="17.25" customHeight="1" outlineLevel="3">
      <c r="A304" s="26" t="s">
        <v>264</v>
      </c>
      <c r="B304" s="18" t="s">
        <v>263</v>
      </c>
      <c r="C304" s="18" t="s">
        <v>265</v>
      </c>
      <c r="D304" s="18" t="s">
        <v>0</v>
      </c>
      <c r="E304" s="19">
        <v>1888.6</v>
      </c>
      <c r="F304" s="19">
        <f>F305</f>
        <v>128</v>
      </c>
      <c r="G304" s="19">
        <f t="shared" si="4"/>
        <v>2016.6</v>
      </c>
      <c r="H304" s="19">
        <v>1888.6</v>
      </c>
      <c r="I304" s="19">
        <v>1888.6</v>
      </c>
    </row>
    <row r="305" spans="1:9" ht="13.2">
      <c r="A305" s="28" t="s">
        <v>156</v>
      </c>
      <c r="B305" s="16" t="s">
        <v>263</v>
      </c>
      <c r="C305" s="16" t="s">
        <v>265</v>
      </c>
      <c r="D305" s="16" t="s">
        <v>157</v>
      </c>
      <c r="E305" s="17">
        <v>1888.6</v>
      </c>
      <c r="F305" s="17">
        <v>128</v>
      </c>
      <c r="G305" s="17">
        <f t="shared" si="4"/>
        <v>2016.6</v>
      </c>
      <c r="H305" s="17">
        <v>1888.6</v>
      </c>
      <c r="I305" s="17">
        <v>1888.6</v>
      </c>
    </row>
    <row r="306" spans="1:9" ht="24.75" customHeight="1" outlineLevel="1">
      <c r="A306" s="26" t="s">
        <v>266</v>
      </c>
      <c r="B306" s="18" t="s">
        <v>267</v>
      </c>
      <c r="C306" s="18" t="s">
        <v>0</v>
      </c>
      <c r="D306" s="18" t="s">
        <v>0</v>
      </c>
      <c r="E306" s="19">
        <v>50</v>
      </c>
      <c r="F306" s="19">
        <f>F307</f>
        <v>0</v>
      </c>
      <c r="G306" s="19">
        <f t="shared" si="4"/>
        <v>50</v>
      </c>
      <c r="H306" s="19">
        <v>50</v>
      </c>
      <c r="I306" s="19">
        <v>50</v>
      </c>
    </row>
    <row r="307" spans="1:9" ht="45.6" outlineLevel="2">
      <c r="A307" s="26" t="s">
        <v>21</v>
      </c>
      <c r="B307" s="18" t="s">
        <v>267</v>
      </c>
      <c r="C307" s="18" t="s">
        <v>22</v>
      </c>
      <c r="D307" s="18" t="s">
        <v>0</v>
      </c>
      <c r="E307" s="19">
        <v>50</v>
      </c>
      <c r="F307" s="19">
        <f>F308</f>
        <v>0</v>
      </c>
      <c r="G307" s="19">
        <f t="shared" si="4"/>
        <v>50</v>
      </c>
      <c r="H307" s="19">
        <v>50</v>
      </c>
      <c r="I307" s="19">
        <v>50</v>
      </c>
    </row>
    <row r="308" spans="1:9" ht="17.25" customHeight="1" outlineLevel="3">
      <c r="A308" s="28" t="s">
        <v>11</v>
      </c>
      <c r="B308" s="16" t="s">
        <v>267</v>
      </c>
      <c r="C308" s="16" t="s">
        <v>22</v>
      </c>
      <c r="D308" s="16" t="s">
        <v>12</v>
      </c>
      <c r="E308" s="17">
        <v>50</v>
      </c>
      <c r="F308" s="17"/>
      <c r="G308" s="17">
        <f t="shared" si="4"/>
        <v>50</v>
      </c>
      <c r="H308" s="17">
        <v>50</v>
      </c>
      <c r="I308" s="17">
        <v>50</v>
      </c>
    </row>
    <row r="309" spans="1:9" ht="22.8">
      <c r="A309" s="26" t="s">
        <v>268</v>
      </c>
      <c r="B309" s="18" t="s">
        <v>269</v>
      </c>
      <c r="C309" s="18" t="s">
        <v>0</v>
      </c>
      <c r="D309" s="18" t="s">
        <v>0</v>
      </c>
      <c r="E309" s="19">
        <v>339.5</v>
      </c>
      <c r="F309" s="19">
        <f>F310</f>
        <v>-290</v>
      </c>
      <c r="G309" s="19">
        <f t="shared" si="4"/>
        <v>49.5</v>
      </c>
      <c r="H309" s="19"/>
      <c r="I309" s="19"/>
    </row>
    <row r="310" spans="1:9" ht="14.25" customHeight="1">
      <c r="A310" s="26" t="s">
        <v>270</v>
      </c>
      <c r="B310" s="18" t="s">
        <v>271</v>
      </c>
      <c r="C310" s="18" t="s">
        <v>0</v>
      </c>
      <c r="D310" s="18" t="s">
        <v>0</v>
      </c>
      <c r="E310" s="19">
        <v>339.5</v>
      </c>
      <c r="F310" s="19">
        <f>F311</f>
        <v>-290</v>
      </c>
      <c r="G310" s="19">
        <f t="shared" si="4"/>
        <v>49.5</v>
      </c>
      <c r="H310" s="19"/>
      <c r="I310" s="19"/>
    </row>
    <row r="311" spans="1:9" ht="13.5" customHeight="1">
      <c r="A311" s="26" t="s">
        <v>272</v>
      </c>
      <c r="B311" s="18" t="s">
        <v>271</v>
      </c>
      <c r="C311" s="18" t="s">
        <v>273</v>
      </c>
      <c r="D311" s="18" t="s">
        <v>0</v>
      </c>
      <c r="E311" s="19">
        <f>E312</f>
        <v>339.5</v>
      </c>
      <c r="F311" s="19">
        <f>F312</f>
        <v>-290</v>
      </c>
      <c r="G311" s="19">
        <f t="shared" si="4"/>
        <v>49.5</v>
      </c>
      <c r="H311" s="19"/>
      <c r="I311" s="19"/>
    </row>
    <row r="312" spans="1:9" ht="20.25" customHeight="1">
      <c r="A312" s="28" t="s">
        <v>41</v>
      </c>
      <c r="B312" s="16" t="s">
        <v>271</v>
      </c>
      <c r="C312" s="16" t="s">
        <v>273</v>
      </c>
      <c r="D312" s="16" t="s">
        <v>42</v>
      </c>
      <c r="E312" s="17">
        <v>339.5</v>
      </c>
      <c r="F312" s="17">
        <f>-300+10</f>
        <v>-290</v>
      </c>
      <c r="G312" s="17">
        <f t="shared" si="4"/>
        <v>49.5</v>
      </c>
      <c r="H312" s="17"/>
      <c r="I312" s="17"/>
    </row>
    <row r="313" spans="1:9" ht="12.75" customHeight="1">
      <c r="A313" s="23" t="s">
        <v>281</v>
      </c>
      <c r="B313" s="24"/>
      <c r="C313" s="24"/>
      <c r="D313" s="24"/>
      <c r="E313" s="25">
        <f>E8+E72+E76+E90+E107+E111+E184+E208+E256+E292+E302+E309</f>
        <v>805961.40000000014</v>
      </c>
      <c r="F313" s="25">
        <f>F8+F72+F76+F90+F107+F111+F184+F208+F256+F292+F302+F309</f>
        <v>10028.700000000001</v>
      </c>
      <c r="G313" s="30">
        <f t="shared" si="4"/>
        <v>815990.10000000009</v>
      </c>
      <c r="H313" s="31">
        <v>640546.9</v>
      </c>
      <c r="I313" s="25">
        <v>664091.6</v>
      </c>
    </row>
    <row r="314" spans="1:9" ht="12.75" customHeight="1">
      <c r="A314" s="1"/>
    </row>
    <row r="315" spans="1:9" ht="12.75" customHeight="1">
      <c r="A315" s="1"/>
    </row>
  </sheetData>
  <mergeCells count="8">
    <mergeCell ref="B2:I2"/>
    <mergeCell ref="C1:I1"/>
    <mergeCell ref="A3:I3"/>
    <mergeCell ref="A6:A7"/>
    <mergeCell ref="G6:G7"/>
    <mergeCell ref="H6:H7"/>
    <mergeCell ref="I6:I7"/>
    <mergeCell ref="B6:E6"/>
  </mergeCells>
  <pageMargins left="0.74803149606299213" right="0.11811023622047245" top="0.16" bottom="0.23622047244094491" header="0.15748031496062992" footer="0.15748031496062992"/>
  <pageSetup paperSize="9" scale="80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sds</cp:lastModifiedBy>
  <cp:lastPrinted>2012-09-05T12:07:47Z</cp:lastPrinted>
  <dcterms:created xsi:type="dcterms:W3CDTF">2002-03-11T10:22:12Z</dcterms:created>
  <dcterms:modified xsi:type="dcterms:W3CDTF">2012-09-17T09:35:40Z</dcterms:modified>
</cp:coreProperties>
</file>