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4" i="1" l="1"/>
  <c r="E113" i="1"/>
  <c r="F113" i="1"/>
  <c r="F117" i="1" s="1"/>
  <c r="G113" i="1"/>
  <c r="H113" i="1"/>
  <c r="E114" i="1"/>
  <c r="G114" i="1"/>
  <c r="H114" i="1"/>
  <c r="E115" i="1"/>
  <c r="E119" i="1" s="1"/>
  <c r="F115" i="1"/>
  <c r="G115" i="1"/>
  <c r="H115" i="1"/>
  <c r="E55" i="1"/>
  <c r="F55" i="1"/>
  <c r="G55" i="1"/>
  <c r="E56" i="1"/>
  <c r="F56" i="1"/>
  <c r="F118" i="1" s="1"/>
  <c r="G56" i="1"/>
  <c r="E57" i="1"/>
  <c r="F57" i="1"/>
  <c r="G57" i="1"/>
  <c r="H111" i="1"/>
  <c r="G111" i="1"/>
  <c r="F111" i="1"/>
  <c r="E111" i="1"/>
  <c r="D110" i="1"/>
  <c r="D109" i="1"/>
  <c r="D108" i="1"/>
  <c r="D111" i="1" s="1"/>
  <c r="E117" i="1"/>
  <c r="H55" i="1"/>
  <c r="E118" i="1"/>
  <c r="G118" i="1"/>
  <c r="H56" i="1"/>
  <c r="F119" i="1"/>
  <c r="G119" i="1"/>
  <c r="H57" i="1"/>
  <c r="E28" i="1"/>
  <c r="F28" i="1"/>
  <c r="G28" i="1"/>
  <c r="H28" i="1"/>
  <c r="E29" i="1"/>
  <c r="F29" i="1"/>
  <c r="G29" i="1"/>
  <c r="H29" i="1"/>
  <c r="E30" i="1"/>
  <c r="F30" i="1"/>
  <c r="G30" i="1"/>
  <c r="H30" i="1"/>
  <c r="D157" i="1"/>
  <c r="E136" i="1"/>
  <c r="F136" i="1"/>
  <c r="G136" i="1"/>
  <c r="H136" i="1"/>
  <c r="D44" i="1"/>
  <c r="D43" i="1"/>
  <c r="D16" i="1"/>
  <c r="D17" i="1"/>
  <c r="D15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6" i="1"/>
  <c r="G176" i="1"/>
  <c r="F176" i="1"/>
  <c r="E176" i="1"/>
  <c r="D175" i="1"/>
  <c r="D174" i="1"/>
  <c r="D173" i="1"/>
  <c r="G172" i="1"/>
  <c r="D171" i="1"/>
  <c r="D170" i="1"/>
  <c r="D169" i="1"/>
  <c r="H168" i="1"/>
  <c r="G168" i="1"/>
  <c r="F168" i="1"/>
  <c r="E168" i="1"/>
  <c r="D167" i="1"/>
  <c r="D166" i="1"/>
  <c r="D165" i="1"/>
  <c r="H164" i="1"/>
  <c r="G164" i="1"/>
  <c r="F164" i="1"/>
  <c r="E164" i="1"/>
  <c r="D163" i="1"/>
  <c r="D162" i="1"/>
  <c r="D161" i="1"/>
  <c r="H160" i="1"/>
  <c r="G160" i="1"/>
  <c r="F160" i="1"/>
  <c r="E160" i="1"/>
  <c r="D159" i="1"/>
  <c r="D158" i="1"/>
  <c r="H156" i="1"/>
  <c r="G156" i="1"/>
  <c r="F156" i="1"/>
  <c r="E156" i="1"/>
  <c r="D155" i="1"/>
  <c r="D154" i="1"/>
  <c r="D153" i="1"/>
  <c r="H152" i="1"/>
  <c r="G152" i="1"/>
  <c r="F152" i="1"/>
  <c r="E152" i="1"/>
  <c r="D151" i="1"/>
  <c r="D150" i="1"/>
  <c r="D149" i="1"/>
  <c r="H148" i="1"/>
  <c r="G148" i="1"/>
  <c r="F148" i="1"/>
  <c r="E148" i="1"/>
  <c r="D147" i="1"/>
  <c r="D146" i="1"/>
  <c r="D145" i="1"/>
  <c r="H144" i="1"/>
  <c r="G144" i="1"/>
  <c r="F144" i="1"/>
  <c r="E144" i="1"/>
  <c r="D143" i="1"/>
  <c r="D142" i="1"/>
  <c r="D141" i="1"/>
  <c r="H140" i="1"/>
  <c r="G140" i="1"/>
  <c r="F140" i="1"/>
  <c r="E140" i="1"/>
  <c r="D139" i="1"/>
  <c r="D138" i="1"/>
  <c r="D137" i="1"/>
  <c r="D133" i="1"/>
  <c r="D136" i="1" s="1"/>
  <c r="G22" i="1"/>
  <c r="H107" i="1"/>
  <c r="G107" i="1"/>
  <c r="F107" i="1"/>
  <c r="E107" i="1"/>
  <c r="D106" i="1"/>
  <c r="D105" i="1"/>
  <c r="D104" i="1"/>
  <c r="G87" i="1"/>
  <c r="F87" i="1"/>
  <c r="D86" i="1"/>
  <c r="D85" i="1"/>
  <c r="D84" i="1"/>
  <c r="F83" i="1"/>
  <c r="G83" i="1"/>
  <c r="D82" i="1"/>
  <c r="D81" i="1"/>
  <c r="D80" i="1"/>
  <c r="G79" i="1"/>
  <c r="F79" i="1"/>
  <c r="D78" i="1"/>
  <c r="D77" i="1"/>
  <c r="D76" i="1"/>
  <c r="G75" i="1"/>
  <c r="F75" i="1"/>
  <c r="D73" i="1"/>
  <c r="D74" i="1"/>
  <c r="G71" i="1"/>
  <c r="F71" i="1"/>
  <c r="D70" i="1"/>
  <c r="D69" i="1"/>
  <c r="D68" i="1"/>
  <c r="G67" i="1"/>
  <c r="F67" i="1"/>
  <c r="G63" i="1"/>
  <c r="F63" i="1"/>
  <c r="H117" i="1" l="1"/>
  <c r="H182" i="1" s="1"/>
  <c r="H119" i="1"/>
  <c r="H184" i="1" s="1"/>
  <c r="H118" i="1"/>
  <c r="H183" i="1" s="1"/>
  <c r="D178" i="1"/>
  <c r="E184" i="1"/>
  <c r="E183" i="1"/>
  <c r="E182" i="1"/>
  <c r="F184" i="1"/>
  <c r="F183" i="1"/>
  <c r="F182" i="1"/>
  <c r="G117" i="1"/>
  <c r="G182" i="1" s="1"/>
  <c r="G183" i="1"/>
  <c r="G184" i="1"/>
  <c r="D140" i="1"/>
  <c r="D148" i="1"/>
  <c r="D144" i="1"/>
  <c r="D152" i="1"/>
  <c r="D156" i="1"/>
  <c r="D164" i="1"/>
  <c r="D172" i="1"/>
  <c r="D180" i="1"/>
  <c r="D79" i="1"/>
  <c r="D160" i="1"/>
  <c r="D168" i="1"/>
  <c r="D179" i="1"/>
  <c r="G177" i="1"/>
  <c r="D176" i="1"/>
  <c r="D107" i="1"/>
  <c r="D89" i="1"/>
  <c r="D90" i="1"/>
  <c r="D88" i="1"/>
  <c r="D42" i="1"/>
  <c r="H91" i="1"/>
  <c r="G91" i="1"/>
  <c r="F91" i="1"/>
  <c r="E91" i="1"/>
  <c r="D46" i="1"/>
  <c r="D47" i="1"/>
  <c r="D48" i="1"/>
  <c r="E49" i="1"/>
  <c r="F49" i="1"/>
  <c r="G49" i="1"/>
  <c r="H49" i="1"/>
  <c r="G45" i="1"/>
  <c r="H103" i="1"/>
  <c r="G103" i="1"/>
  <c r="F103" i="1"/>
  <c r="E103" i="1"/>
  <c r="D102" i="1"/>
  <c r="D101" i="1"/>
  <c r="D100" i="1"/>
  <c r="H99" i="1"/>
  <c r="H172" i="1" s="1"/>
  <c r="H177" i="1" s="1"/>
  <c r="G99" i="1"/>
  <c r="F99" i="1"/>
  <c r="F177" i="1" s="1"/>
  <c r="E99" i="1"/>
  <c r="E172" i="1" s="1"/>
  <c r="E177" i="1" s="1"/>
  <c r="D98" i="1"/>
  <c r="D97" i="1"/>
  <c r="D96" i="1"/>
  <c r="H95" i="1"/>
  <c r="G95" i="1"/>
  <c r="F95" i="1"/>
  <c r="E95" i="1"/>
  <c r="D94" i="1"/>
  <c r="D93" i="1"/>
  <c r="D92" i="1"/>
  <c r="H87" i="1"/>
  <c r="E87" i="1"/>
  <c r="H83" i="1"/>
  <c r="E83" i="1"/>
  <c r="H79" i="1"/>
  <c r="E79" i="1"/>
  <c r="H75" i="1"/>
  <c r="E75" i="1"/>
  <c r="D72" i="1"/>
  <c r="D75" i="1" s="1"/>
  <c r="H71" i="1"/>
  <c r="E71" i="1"/>
  <c r="H67" i="1"/>
  <c r="E67" i="1"/>
  <c r="D66" i="1"/>
  <c r="D65" i="1"/>
  <c r="D64" i="1"/>
  <c r="H63" i="1"/>
  <c r="E63" i="1"/>
  <c r="D62" i="1"/>
  <c r="D115" i="1" s="1"/>
  <c r="D61" i="1"/>
  <c r="D60" i="1"/>
  <c r="H53" i="1"/>
  <c r="G53" i="1"/>
  <c r="F53" i="1"/>
  <c r="E53" i="1"/>
  <c r="D52" i="1"/>
  <c r="D51" i="1"/>
  <c r="D50" i="1"/>
  <c r="H45" i="1"/>
  <c r="F45" i="1"/>
  <c r="F54" i="1" s="1"/>
  <c r="E45" i="1"/>
  <c r="E54" i="1" s="1"/>
  <c r="D11" i="1"/>
  <c r="D24" i="1"/>
  <c r="D25" i="1"/>
  <c r="D23" i="1"/>
  <c r="D20" i="1"/>
  <c r="D21" i="1"/>
  <c r="D19" i="1"/>
  <c r="D12" i="1"/>
  <c r="D29" i="1" s="1"/>
  <c r="D13" i="1"/>
  <c r="E26" i="1"/>
  <c r="F26" i="1"/>
  <c r="G26" i="1"/>
  <c r="H26" i="1"/>
  <c r="E22" i="1"/>
  <c r="F22" i="1"/>
  <c r="H22" i="1"/>
  <c r="E18" i="1"/>
  <c r="F18" i="1"/>
  <c r="G18" i="1"/>
  <c r="H18" i="1"/>
  <c r="E14" i="1"/>
  <c r="F14" i="1"/>
  <c r="G14" i="1"/>
  <c r="H14" i="1"/>
  <c r="D57" i="1" l="1"/>
  <c r="F112" i="1"/>
  <c r="D177" i="1"/>
  <c r="H54" i="1"/>
  <c r="D113" i="1"/>
  <c r="H112" i="1"/>
  <c r="D56" i="1"/>
  <c r="G112" i="1"/>
  <c r="D114" i="1"/>
  <c r="F116" i="1"/>
  <c r="E112" i="1"/>
  <c r="E116" i="1" s="1"/>
  <c r="G54" i="1"/>
  <c r="G116" i="1" s="1"/>
  <c r="D55" i="1"/>
  <c r="D117" i="1" s="1"/>
  <c r="D119" i="1"/>
  <c r="D118" i="1"/>
  <c r="D183" i="1" s="1"/>
  <c r="D30" i="1"/>
  <c r="D22" i="1"/>
  <c r="D184" i="1"/>
  <c r="D45" i="1"/>
  <c r="D49" i="1"/>
  <c r="D14" i="1"/>
  <c r="D67" i="1"/>
  <c r="D63" i="1"/>
  <c r="D91" i="1"/>
  <c r="D26" i="1"/>
  <c r="D18" i="1"/>
  <c r="D53" i="1"/>
  <c r="D95" i="1"/>
  <c r="D103" i="1"/>
  <c r="D71" i="1"/>
  <c r="D87" i="1"/>
  <c r="D83" i="1"/>
  <c r="D99" i="1"/>
  <c r="D28" i="1"/>
  <c r="G27" i="1"/>
  <c r="E27" i="1"/>
  <c r="H27" i="1"/>
  <c r="F27" i="1"/>
  <c r="F181" i="1" s="1"/>
  <c r="H116" i="1" l="1"/>
  <c r="D112" i="1"/>
  <c r="D54" i="1"/>
  <c r="G181" i="1"/>
  <c r="E181" i="1"/>
  <c r="H181" i="1"/>
  <c r="D182" i="1"/>
  <c r="D27" i="1"/>
  <c r="D116" i="1" l="1"/>
  <c r="D181" i="1" s="1"/>
</calcChain>
</file>

<file path=xl/sharedStrings.xml><?xml version="1.0" encoding="utf-8"?>
<sst xmlns="http://schemas.openxmlformats.org/spreadsheetml/2006/main" count="239" uniqueCount="92">
  <si>
    <t>2. Перечень мероприятий муниципальной программы "Образование" Городищенского района на 2015 - 2017 годы" с указанием сведений о распределении объемов и источников финансирования по годам.</t>
  </si>
  <si>
    <t>№ п/п</t>
  </si>
  <si>
    <t>Мероприятие</t>
  </si>
  <si>
    <t>Срок исполнения</t>
  </si>
  <si>
    <t>Объем финансирования (тыс.руб.)</t>
  </si>
  <si>
    <t>Всего</t>
  </si>
  <si>
    <t>в том числе</t>
  </si>
  <si>
    <t>ФБ</t>
  </si>
  <si>
    <t>ОБ</t>
  </si>
  <si>
    <t>МБ</t>
  </si>
  <si>
    <t>ВБ</t>
  </si>
  <si>
    <t>Исполнитель</t>
  </si>
  <si>
    <t>Примечание</t>
  </si>
  <si>
    <t>1.</t>
  </si>
  <si>
    <t>ИТОГО по мероприятию</t>
  </si>
  <si>
    <t>2.</t>
  </si>
  <si>
    <t>3.</t>
  </si>
  <si>
    <t>4.</t>
  </si>
  <si>
    <t>ИТОГО по подпрограмме</t>
  </si>
  <si>
    <t>МКУ "УКС ТОД"</t>
  </si>
  <si>
    <t xml:space="preserve"> 2.1 Перечень мероприятий подпрограммы "Развитие отрасли "Образование" на территории Городищенского муниципального района на 2015 - 2017 годы"</t>
  </si>
  <si>
    <t xml:space="preserve"> 2.2 Перечень мероприятий подпрограммы "Развитие и модернизация сети образовательных учреждений на территории Городищенского муниципального района на 2015 - 2017 годы"</t>
  </si>
  <si>
    <t>2.2.1 Реконструкция дошкольных образовательных учреждений</t>
  </si>
  <si>
    <t>Проектно-сметные работы, заключение</t>
  </si>
  <si>
    <t>МБДОУ "Вертячинский детский сад "Дюймовочка"(реконструкция здания)140/140</t>
  </si>
  <si>
    <t>5.</t>
  </si>
  <si>
    <t>6.</t>
  </si>
  <si>
    <t>Детский сад п. Карповка(реконструкция здания)100/100</t>
  </si>
  <si>
    <t>7.</t>
  </si>
  <si>
    <t>ИТОГО по разделу</t>
  </si>
  <si>
    <t>2.2.2 Строительство и реконструкция</t>
  </si>
  <si>
    <t>Городищенский детский сад , р.п. Городище 280/280</t>
  </si>
  <si>
    <t>Орловский детский сад, п. Орловка, 140/140</t>
  </si>
  <si>
    <t>Ерзовский детский сад, р.п. Ерзовка, 200/200</t>
  </si>
  <si>
    <t>МБДОУ "Новорогачинский детский сад"Золотой Петушок", 30/30</t>
  </si>
  <si>
    <t>8.</t>
  </si>
  <si>
    <t>9.</t>
  </si>
  <si>
    <t>Детский сад, п. Самофаловка (реконструкция здания), 100/100</t>
  </si>
  <si>
    <t>МБОУ "Россошинская СОШ" (строительство котельной)</t>
  </si>
  <si>
    <t>10.</t>
  </si>
  <si>
    <t>11.</t>
  </si>
  <si>
    <t>МБОУ "Котлубанская СОШ"  (строительство котельной)</t>
  </si>
  <si>
    <t>МБДОУ "Котлубанский детский сад "Ромашка""  (строительство котельной)</t>
  </si>
  <si>
    <t>ИТОГО ПО ПРОГРАММЕ</t>
  </si>
  <si>
    <t xml:space="preserve"> 2.3 Перечень мероприятий подпрограммы "Обеспечение пожарной безопасности и антитеррорстической защищенности образовательных учреждений Городищенского муниципального района на 2015 - 2017 годы"</t>
  </si>
  <si>
    <t>Отдел по образованию, образовательные учреждения</t>
  </si>
  <si>
    <t>Содержание электрохозяйства (замеры сопротивлений, изоляции, освещение территорий и т.д.)</t>
  </si>
  <si>
    <t>Монтаж, ремонт и обслуживание сетей наружного и внутреннего противопожарного водопровода</t>
  </si>
  <si>
    <t>Огнезащитная обработка конструкций</t>
  </si>
  <si>
    <t>Обеспечение первичных мер пожарной безопасности (приобретение и обслуживание первичных средств пожаротушения, пожарного инвентаря)</t>
  </si>
  <si>
    <t>Обучение по требованиям пожарной безопасности</t>
  </si>
  <si>
    <t>Техническое обслуживание пожарных кранов - 41,0 тыс.руб., Техническое обслуживание гидрантов - 4,2 тыс.руб.</t>
  </si>
  <si>
    <t>Монтаж, ремонт и техническое обслуживание АПС (автоматическая пожарная сигнализация), СОУЭ ( система оповещения и управления эвакуацией)</t>
  </si>
  <si>
    <t>Установка видеонаблюдения</t>
  </si>
  <si>
    <t>Выполнение предписаний и замечаний Государственного пожарного надзора</t>
  </si>
  <si>
    <t xml:space="preserve">Прочие расходы, влияющие на обеспечение антитеррористической безопасности </t>
  </si>
  <si>
    <t>Обновление наглядной агитации, направленной на обеспечение пожарной безопасности и антитеррористической деятельности</t>
  </si>
  <si>
    <t>Уточнение схем и инструкций по эвакуации людей и материальных ценностей</t>
  </si>
  <si>
    <t>Дошкольное образование</t>
  </si>
  <si>
    <t>Общее образование</t>
  </si>
  <si>
    <t>Дополнительное образование</t>
  </si>
  <si>
    <t>МКУ "Образование"</t>
  </si>
  <si>
    <t>Кол-во учреждений - 7</t>
  </si>
  <si>
    <t>В том числе по годам:</t>
  </si>
  <si>
    <t>Обучение по теплу, обучение оператора котельной, обучение электрика, пожарный тех минимум, ТБ ОТ, ГОЧС.</t>
  </si>
  <si>
    <t>к постановлению администрации</t>
  </si>
  <si>
    <t>Городищенского муниципального района</t>
  </si>
  <si>
    <t>2015-2017 гг.</t>
  </si>
  <si>
    <t>Отдел по образованию администрации Городищенского муниципального района</t>
  </si>
  <si>
    <t>Детский сад п. Степной (реконструкция здания)140/140</t>
  </si>
  <si>
    <t>МБОУ "Кузьмичевская СОШ"(строительство пристройки) 200/200</t>
  </si>
  <si>
    <t>МБОУ  "ГСОШ № 1" (строительство пристройки)</t>
  </si>
  <si>
    <t>Ремонтные работы, оснащение</t>
  </si>
  <si>
    <t>Строительные работы, оснащение</t>
  </si>
  <si>
    <t>Проектно-сметные работы, экспертиза, строительные работы, оснащение</t>
  </si>
  <si>
    <t>Проектно-сметные работы, заключение, строительство</t>
  </si>
  <si>
    <t>МБДОУ "Новонадеждинский детский сад "Березка", (строительство пристройки)25/25</t>
  </si>
  <si>
    <t xml:space="preserve"> </t>
  </si>
  <si>
    <t>Проектно-сметные работы, экспертиза</t>
  </si>
  <si>
    <t>Предпроектная подготовка, Проектно-сметные работы, экспертиза, ремонтные работы, оснащение</t>
  </si>
  <si>
    <t>Проектно-сметные работы, экпертиза</t>
  </si>
  <si>
    <t>12.</t>
  </si>
  <si>
    <t>Приобретение и обслуживание трансформаторных подстанций - 96,0 тыс. руб., Обслуживание электрохозяйства -  450,0 тыс. руб., профилактические испытания - 918,5 тыс. руб.</t>
  </si>
  <si>
    <t>Стоимость одного огнетушителя 400-800 руб.</t>
  </si>
  <si>
    <t xml:space="preserve">Ремонт АПС, Техническое обслуживание АПС (кол-во учреждений - 37 ), Техническое обслуживание "Стрелец- мониторинг" (кол-во учреждений - 36), Установка АПС. </t>
  </si>
  <si>
    <t xml:space="preserve">Монтаж системы видеонаблюдения </t>
  </si>
  <si>
    <t xml:space="preserve">Восстановление ограждений </t>
  </si>
  <si>
    <t xml:space="preserve">от "        "                     2015 г №       </t>
  </si>
  <si>
    <t>Строительство дс, п. Царицын</t>
  </si>
  <si>
    <t>ПРИЛОЖЕНИЕ 2</t>
  </si>
  <si>
    <t>13.</t>
  </si>
  <si>
    <t>Строительство дс, п. Паньшино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</si>
</sst>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/>
    <xf numFmtId="49" fontId="4" fillId="0" borderId="1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4" fillId="0" borderId="24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4" fontId="1" fillId="0" borderId="5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4" fillId="0" borderId="46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2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topLeftCell="A170" workbookViewId="0">
      <selection activeCell="G176" sqref="G176"/>
    </sheetView>
  </sheetViews>
  <sheetFormatPr defaultRowHeight="15" x14ac:dyDescent="0.25"/>
  <cols>
    <col min="1" max="1" width="4.140625" customWidth="1"/>
    <col min="2" max="2" width="18.7109375" customWidth="1"/>
    <col min="3" max="3" width="10.42578125" customWidth="1"/>
    <col min="4" max="4" width="12.85546875" customWidth="1"/>
    <col min="5" max="5" width="11.5703125" customWidth="1"/>
    <col min="6" max="6" width="13.7109375" customWidth="1"/>
    <col min="7" max="7" width="13.28515625" customWidth="1"/>
    <col min="8" max="8" width="8" customWidth="1"/>
    <col min="9" max="9" width="13" customWidth="1"/>
    <col min="10" max="10" width="23.28515625" customWidth="1"/>
  </cols>
  <sheetData>
    <row r="1" spans="1:10" x14ac:dyDescent="0.25">
      <c r="D1" s="38"/>
      <c r="E1" s="38"/>
      <c r="F1" s="172" t="s">
        <v>89</v>
      </c>
      <c r="G1" s="172"/>
      <c r="H1" s="172"/>
      <c r="I1" s="172"/>
      <c r="J1" s="172"/>
    </row>
    <row r="2" spans="1:10" x14ac:dyDescent="0.25">
      <c r="D2" s="38"/>
      <c r="E2" s="38"/>
      <c r="F2" s="172" t="s">
        <v>65</v>
      </c>
      <c r="G2" s="172"/>
      <c r="H2" s="172"/>
      <c r="I2" s="172"/>
      <c r="J2" s="172"/>
    </row>
    <row r="3" spans="1:10" x14ac:dyDescent="0.25">
      <c r="D3" s="172" t="s">
        <v>66</v>
      </c>
      <c r="E3" s="172"/>
      <c r="F3" s="172"/>
      <c r="G3" s="172"/>
      <c r="H3" s="172"/>
      <c r="I3" s="172"/>
      <c r="J3" s="172"/>
    </row>
    <row r="4" spans="1:10" ht="15.75" thickBot="1" x14ac:dyDescent="0.3">
      <c r="D4" s="38"/>
      <c r="E4" s="38"/>
      <c r="F4" s="172" t="s">
        <v>87</v>
      </c>
      <c r="G4" s="172"/>
      <c r="H4" s="172"/>
      <c r="I4" s="172"/>
      <c r="J4" s="172"/>
    </row>
    <row r="5" spans="1:10" ht="32.25" customHeight="1" x14ac:dyDescent="0.25">
      <c r="A5" s="182" t="s">
        <v>0</v>
      </c>
      <c r="B5" s="183"/>
      <c r="C5" s="183"/>
      <c r="D5" s="183"/>
      <c r="E5" s="183"/>
      <c r="F5" s="183"/>
      <c r="G5" s="183"/>
      <c r="H5" s="183"/>
      <c r="I5" s="183"/>
      <c r="J5" s="184"/>
    </row>
    <row r="6" spans="1:10" ht="23.25" customHeight="1" x14ac:dyDescent="0.25">
      <c r="A6" s="165" t="s">
        <v>1</v>
      </c>
      <c r="B6" s="167" t="s">
        <v>2</v>
      </c>
      <c r="C6" s="134" t="s">
        <v>3</v>
      </c>
      <c r="D6" s="169" t="s">
        <v>4</v>
      </c>
      <c r="E6" s="170"/>
      <c r="F6" s="170"/>
      <c r="G6" s="170"/>
      <c r="H6" s="171"/>
      <c r="I6" s="1" t="s">
        <v>11</v>
      </c>
      <c r="J6" s="2" t="s">
        <v>12</v>
      </c>
    </row>
    <row r="7" spans="1:10" ht="15.75" x14ac:dyDescent="0.25">
      <c r="A7" s="166"/>
      <c r="B7" s="168"/>
      <c r="C7" s="127"/>
      <c r="D7" s="167" t="s">
        <v>5</v>
      </c>
      <c r="E7" s="169" t="s">
        <v>6</v>
      </c>
      <c r="F7" s="170"/>
      <c r="G7" s="170"/>
      <c r="H7" s="171"/>
      <c r="I7" s="1"/>
      <c r="J7" s="2"/>
    </row>
    <row r="8" spans="1:10" ht="16.5" thickBot="1" x14ac:dyDescent="0.3">
      <c r="A8" s="166"/>
      <c r="B8" s="168"/>
      <c r="C8" s="127"/>
      <c r="D8" s="168"/>
      <c r="E8" s="3" t="s">
        <v>7</v>
      </c>
      <c r="F8" s="3" t="s">
        <v>8</v>
      </c>
      <c r="G8" s="3" t="s">
        <v>9</v>
      </c>
      <c r="H8" s="3" t="s">
        <v>10</v>
      </c>
      <c r="I8" s="3"/>
      <c r="J8" s="4"/>
    </row>
    <row r="9" spans="1:10" ht="16.5" thickBot="1" x14ac:dyDescent="0.3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7">
        <v>10</v>
      </c>
    </row>
    <row r="10" spans="1:10" ht="33.75" customHeight="1" thickBot="1" x14ac:dyDescent="0.3">
      <c r="A10" s="179" t="s">
        <v>20</v>
      </c>
      <c r="B10" s="180"/>
      <c r="C10" s="180"/>
      <c r="D10" s="180"/>
      <c r="E10" s="180"/>
      <c r="F10" s="180"/>
      <c r="G10" s="180"/>
      <c r="H10" s="180"/>
      <c r="I10" s="180"/>
      <c r="J10" s="181"/>
    </row>
    <row r="11" spans="1:10" ht="40.5" customHeight="1" x14ac:dyDescent="0.25">
      <c r="A11" s="135" t="s">
        <v>13</v>
      </c>
      <c r="B11" s="126" t="s">
        <v>58</v>
      </c>
      <c r="C11" s="12">
        <v>2015</v>
      </c>
      <c r="D11" s="22">
        <f>SUM(E11:H11)</f>
        <v>26350.6</v>
      </c>
      <c r="E11" s="15"/>
      <c r="F11" s="15"/>
      <c r="G11" s="22">
        <v>26350.6</v>
      </c>
      <c r="H11" s="15"/>
      <c r="I11" s="126" t="s">
        <v>68</v>
      </c>
      <c r="J11" s="23"/>
    </row>
    <row r="12" spans="1:10" ht="40.5" customHeight="1" x14ac:dyDescent="0.25">
      <c r="A12" s="136"/>
      <c r="B12" s="127"/>
      <c r="C12" s="8">
        <v>2016</v>
      </c>
      <c r="D12" s="18">
        <f t="shared" ref="D12:D13" si="0">SUM(E12:H12)</f>
        <v>26350.6</v>
      </c>
      <c r="E12" s="16"/>
      <c r="F12" s="16"/>
      <c r="G12" s="18">
        <v>26350.6</v>
      </c>
      <c r="H12" s="16"/>
      <c r="I12" s="127"/>
      <c r="J12" s="4"/>
    </row>
    <row r="13" spans="1:10" ht="40.5" customHeight="1" thickBot="1" x14ac:dyDescent="0.3">
      <c r="A13" s="147"/>
      <c r="B13" s="131"/>
      <c r="C13" s="13">
        <v>2017</v>
      </c>
      <c r="D13" s="21">
        <f t="shared" si="0"/>
        <v>26350.6</v>
      </c>
      <c r="E13" s="20"/>
      <c r="F13" s="20"/>
      <c r="G13" s="40">
        <v>26350.6</v>
      </c>
      <c r="H13" s="20"/>
      <c r="I13" s="127"/>
      <c r="J13" s="24"/>
    </row>
    <row r="14" spans="1:10" ht="30.75" customHeight="1" thickBot="1" x14ac:dyDescent="0.3">
      <c r="A14" s="129" t="s">
        <v>14</v>
      </c>
      <c r="B14" s="130"/>
      <c r="C14" s="39" t="s">
        <v>67</v>
      </c>
      <c r="D14" s="27">
        <f>SUM(D11:D13)</f>
        <v>79051.799999999988</v>
      </c>
      <c r="E14" s="27">
        <f t="shared" ref="E14:H14" si="1">SUM(E11:E13)</f>
        <v>0</v>
      </c>
      <c r="F14" s="27">
        <f t="shared" si="1"/>
        <v>0</v>
      </c>
      <c r="G14" s="27">
        <f t="shared" si="1"/>
        <v>79051.799999999988</v>
      </c>
      <c r="H14" s="27">
        <f t="shared" si="1"/>
        <v>0</v>
      </c>
      <c r="I14" s="131"/>
      <c r="J14" s="7"/>
    </row>
    <row r="15" spans="1:10" ht="38.25" customHeight="1" x14ac:dyDescent="0.25">
      <c r="A15" s="135" t="s">
        <v>15</v>
      </c>
      <c r="B15" s="126" t="s">
        <v>59</v>
      </c>
      <c r="C15" s="12">
        <v>2015</v>
      </c>
      <c r="D15" s="22">
        <f>SUM(E15:G15)</f>
        <v>31735.7</v>
      </c>
      <c r="E15" s="15"/>
      <c r="F15" s="15"/>
      <c r="G15" s="22">
        <v>31735.7</v>
      </c>
      <c r="H15" s="15"/>
      <c r="I15" s="126" t="s">
        <v>68</v>
      </c>
      <c r="J15" s="23"/>
    </row>
    <row r="16" spans="1:10" ht="38.25" customHeight="1" x14ac:dyDescent="0.25">
      <c r="A16" s="136"/>
      <c r="B16" s="127"/>
      <c r="C16" s="90">
        <v>2016</v>
      </c>
      <c r="D16" s="18">
        <f t="shared" ref="D16:D17" si="2">SUM(E16:G16)</f>
        <v>31735.7</v>
      </c>
      <c r="E16" s="91"/>
      <c r="F16" s="16"/>
      <c r="G16" s="18">
        <v>31735.7</v>
      </c>
      <c r="H16" s="16"/>
      <c r="I16" s="127"/>
      <c r="J16" s="4"/>
    </row>
    <row r="17" spans="1:10" ht="38.25" customHeight="1" thickBot="1" x14ac:dyDescent="0.3">
      <c r="A17" s="147"/>
      <c r="B17" s="131"/>
      <c r="C17" s="13">
        <v>2017</v>
      </c>
      <c r="D17" s="40">
        <f t="shared" si="2"/>
        <v>31735.7</v>
      </c>
      <c r="E17" s="20"/>
      <c r="F17" s="20"/>
      <c r="G17" s="40">
        <v>31735.7</v>
      </c>
      <c r="H17" s="20"/>
      <c r="I17" s="127"/>
      <c r="J17" s="24"/>
    </row>
    <row r="18" spans="1:10" ht="33" customHeight="1" thickBot="1" x14ac:dyDescent="0.3">
      <c r="A18" s="129" t="s">
        <v>14</v>
      </c>
      <c r="B18" s="130"/>
      <c r="C18" s="39" t="s">
        <v>67</v>
      </c>
      <c r="D18" s="27">
        <f>SUM(D15:D17)</f>
        <v>95207.1</v>
      </c>
      <c r="E18" s="27">
        <f t="shared" ref="E18:H18" si="3">SUM(E15:E17)</f>
        <v>0</v>
      </c>
      <c r="F18" s="27">
        <f t="shared" si="3"/>
        <v>0</v>
      </c>
      <c r="G18" s="27">
        <f t="shared" si="3"/>
        <v>95207.1</v>
      </c>
      <c r="H18" s="27">
        <f t="shared" si="3"/>
        <v>0</v>
      </c>
      <c r="I18" s="131"/>
      <c r="J18" s="7"/>
    </row>
    <row r="19" spans="1:10" ht="41.25" customHeight="1" x14ac:dyDescent="0.25">
      <c r="A19" s="135" t="s">
        <v>16</v>
      </c>
      <c r="B19" s="126" t="s">
        <v>60</v>
      </c>
      <c r="C19" s="12">
        <v>2015</v>
      </c>
      <c r="D19" s="22">
        <f>SUM(E19:H19)</f>
        <v>19248.400000000001</v>
      </c>
      <c r="E19" s="15"/>
      <c r="F19" s="15"/>
      <c r="G19" s="22">
        <v>19248.400000000001</v>
      </c>
      <c r="H19" s="15"/>
      <c r="I19" s="126" t="s">
        <v>68</v>
      </c>
      <c r="J19" s="23"/>
    </row>
    <row r="20" spans="1:10" ht="41.25" customHeight="1" x14ac:dyDescent="0.25">
      <c r="A20" s="136"/>
      <c r="B20" s="127"/>
      <c r="C20" s="8">
        <v>2016</v>
      </c>
      <c r="D20" s="18">
        <f t="shared" ref="D20:D21" si="4">SUM(E20:H20)</f>
        <v>19248.400000000001</v>
      </c>
      <c r="E20" s="18"/>
      <c r="F20" s="92"/>
      <c r="G20" s="18">
        <v>19248.400000000001</v>
      </c>
      <c r="H20" s="87"/>
      <c r="I20" s="127"/>
      <c r="J20" s="2"/>
    </row>
    <row r="21" spans="1:10" ht="42.75" customHeight="1" thickBot="1" x14ac:dyDescent="0.3">
      <c r="A21" s="147"/>
      <c r="B21" s="131"/>
      <c r="C21" s="13">
        <v>2017</v>
      </c>
      <c r="D21" s="21">
        <f t="shared" si="4"/>
        <v>19248.400000000001</v>
      </c>
      <c r="E21" s="20"/>
      <c r="F21" s="20"/>
      <c r="G21" s="21">
        <v>19248.400000000001</v>
      </c>
      <c r="H21" s="20"/>
      <c r="I21" s="127"/>
      <c r="J21" s="24"/>
    </row>
    <row r="22" spans="1:10" ht="30.75" customHeight="1" thickBot="1" x14ac:dyDescent="0.3">
      <c r="A22" s="129" t="s">
        <v>14</v>
      </c>
      <c r="B22" s="130"/>
      <c r="C22" s="39" t="s">
        <v>67</v>
      </c>
      <c r="D22" s="27">
        <f>SUM(D19:D21)</f>
        <v>57745.200000000004</v>
      </c>
      <c r="E22" s="27">
        <f t="shared" ref="E22:H22" si="5">SUM(E19:E21)</f>
        <v>0</v>
      </c>
      <c r="F22" s="27">
        <f t="shared" si="5"/>
        <v>0</v>
      </c>
      <c r="G22" s="27">
        <f>SUM(G19:G21)</f>
        <v>57745.200000000004</v>
      </c>
      <c r="H22" s="27">
        <f t="shared" si="5"/>
        <v>0</v>
      </c>
      <c r="I22" s="131"/>
      <c r="J22" s="7"/>
    </row>
    <row r="23" spans="1:10" ht="48" customHeight="1" x14ac:dyDescent="0.25">
      <c r="A23" s="135" t="s">
        <v>17</v>
      </c>
      <c r="B23" s="126" t="s">
        <v>61</v>
      </c>
      <c r="C23" s="12">
        <v>2015</v>
      </c>
      <c r="D23" s="22">
        <f>SUM(E23:H23)</f>
        <v>29779.3</v>
      </c>
      <c r="E23" s="15"/>
      <c r="F23" s="15"/>
      <c r="G23" s="22">
        <v>29779.3</v>
      </c>
      <c r="H23" s="15"/>
      <c r="I23" s="126" t="s">
        <v>68</v>
      </c>
      <c r="J23" s="23"/>
    </row>
    <row r="24" spans="1:10" ht="48" customHeight="1" x14ac:dyDescent="0.25">
      <c r="A24" s="136"/>
      <c r="B24" s="127"/>
      <c r="C24" s="8">
        <v>2016</v>
      </c>
      <c r="D24" s="18">
        <f t="shared" ref="D24:D25" si="6">SUM(E24:H24)</f>
        <v>10998</v>
      </c>
      <c r="E24" s="18"/>
      <c r="F24" s="18"/>
      <c r="G24" s="18">
        <v>10998</v>
      </c>
      <c r="H24" s="18"/>
      <c r="I24" s="127"/>
      <c r="J24" s="2"/>
    </row>
    <row r="25" spans="1:10" ht="48" customHeight="1" thickBot="1" x14ac:dyDescent="0.3">
      <c r="A25" s="147"/>
      <c r="B25" s="131"/>
      <c r="C25" s="13">
        <v>2017</v>
      </c>
      <c r="D25" s="21">
        <f t="shared" si="6"/>
        <v>9817.4</v>
      </c>
      <c r="E25" s="20"/>
      <c r="F25" s="20"/>
      <c r="G25" s="21">
        <v>9817.4</v>
      </c>
      <c r="H25" s="20"/>
      <c r="I25" s="131"/>
      <c r="J25" s="24"/>
    </row>
    <row r="26" spans="1:10" ht="30.75" customHeight="1" thickBot="1" x14ac:dyDescent="0.3">
      <c r="A26" s="129" t="s">
        <v>14</v>
      </c>
      <c r="B26" s="130"/>
      <c r="C26" s="39" t="s">
        <v>67</v>
      </c>
      <c r="D26" s="27">
        <f>SUM(D23:D25)</f>
        <v>50594.700000000004</v>
      </c>
      <c r="E26" s="27">
        <f t="shared" ref="E26:H26" si="7">SUM(E23:E25)</f>
        <v>0</v>
      </c>
      <c r="F26" s="27">
        <f t="shared" si="7"/>
        <v>0</v>
      </c>
      <c r="G26" s="27">
        <f t="shared" si="7"/>
        <v>50594.700000000004</v>
      </c>
      <c r="H26" s="27">
        <f t="shared" si="7"/>
        <v>0</v>
      </c>
      <c r="I26" s="6"/>
      <c r="J26" s="7"/>
    </row>
    <row r="27" spans="1:10" ht="48" customHeight="1" thickBot="1" x14ac:dyDescent="0.3">
      <c r="A27" s="157" t="s">
        <v>18</v>
      </c>
      <c r="B27" s="158"/>
      <c r="C27" s="39" t="s">
        <v>67</v>
      </c>
      <c r="D27" s="26">
        <f>D14+D18+D22+D26</f>
        <v>282598.8</v>
      </c>
      <c r="E27" s="26">
        <f t="shared" ref="E27:G27" si="8">E14+E18+E22+E26</f>
        <v>0</v>
      </c>
      <c r="F27" s="26">
        <f t="shared" si="8"/>
        <v>0</v>
      </c>
      <c r="G27" s="26">
        <f t="shared" si="8"/>
        <v>282598.8</v>
      </c>
      <c r="H27" s="26">
        <f>H14+H18+H22+H26</f>
        <v>0</v>
      </c>
      <c r="I27" s="10"/>
      <c r="J27" s="11"/>
    </row>
    <row r="28" spans="1:10" ht="14.25" customHeight="1" thickBot="1" x14ac:dyDescent="0.3">
      <c r="A28" s="173" t="s">
        <v>63</v>
      </c>
      <c r="B28" s="174"/>
      <c r="C28" s="54">
        <v>2015</v>
      </c>
      <c r="D28" s="30">
        <f>D11+D15+D19+D23</f>
        <v>107114.00000000001</v>
      </c>
      <c r="E28" s="30">
        <f t="shared" ref="E28:H28" si="9">E11+E15+E19+E23</f>
        <v>0</v>
      </c>
      <c r="F28" s="30">
        <f t="shared" si="9"/>
        <v>0</v>
      </c>
      <c r="G28" s="30">
        <f t="shared" si="9"/>
        <v>107114.00000000001</v>
      </c>
      <c r="H28" s="30">
        <f t="shared" si="9"/>
        <v>0</v>
      </c>
      <c r="I28" s="30"/>
      <c r="J28" s="55"/>
    </row>
    <row r="29" spans="1:10" ht="14.25" customHeight="1" thickBot="1" x14ac:dyDescent="0.3">
      <c r="A29" s="175"/>
      <c r="B29" s="176"/>
      <c r="C29" s="54">
        <v>2016</v>
      </c>
      <c r="D29" s="30">
        <f>D12+D16+D20+D24</f>
        <v>88332.700000000012</v>
      </c>
      <c r="E29" s="30">
        <f t="shared" ref="E29:H29" si="10">E12+E16+E20+E24</f>
        <v>0</v>
      </c>
      <c r="F29" s="30">
        <f t="shared" si="10"/>
        <v>0</v>
      </c>
      <c r="G29" s="30">
        <f t="shared" si="10"/>
        <v>88332.700000000012</v>
      </c>
      <c r="H29" s="30">
        <f t="shared" si="10"/>
        <v>0</v>
      </c>
      <c r="I29" s="30"/>
      <c r="J29" s="55"/>
    </row>
    <row r="30" spans="1:10" ht="14.25" customHeight="1" thickBot="1" x14ac:dyDescent="0.3">
      <c r="A30" s="177"/>
      <c r="B30" s="178"/>
      <c r="C30" s="53">
        <v>2017</v>
      </c>
      <c r="D30" s="31">
        <f>D13+D17+D21+D25</f>
        <v>87152.1</v>
      </c>
      <c r="E30" s="31">
        <f t="shared" ref="E30:H30" si="11">E13+E17+E21+E25</f>
        <v>0</v>
      </c>
      <c r="F30" s="31">
        <f t="shared" si="11"/>
        <v>0</v>
      </c>
      <c r="G30" s="31">
        <f t="shared" si="11"/>
        <v>87152.1</v>
      </c>
      <c r="H30" s="31">
        <f t="shared" si="11"/>
        <v>0</v>
      </c>
      <c r="I30" s="31"/>
      <c r="J30" s="45"/>
    </row>
    <row r="31" spans="1:10" ht="14.25" customHeight="1" x14ac:dyDescent="0.25">
      <c r="A31" s="82"/>
      <c r="B31" s="82"/>
      <c r="C31" s="62"/>
      <c r="D31" s="63"/>
      <c r="E31" s="63"/>
      <c r="F31" s="63"/>
      <c r="G31" s="63"/>
      <c r="H31" s="63"/>
      <c r="I31" s="64"/>
      <c r="J31" s="64"/>
    </row>
    <row r="32" spans="1:10" ht="14.25" customHeight="1" x14ac:dyDescent="0.25">
      <c r="A32" s="82"/>
      <c r="B32" s="82"/>
      <c r="C32" s="62"/>
      <c r="D32" s="63"/>
      <c r="E32" s="63"/>
      <c r="F32" s="63"/>
      <c r="G32" s="63"/>
      <c r="H32" s="63"/>
      <c r="I32" s="64"/>
      <c r="J32" s="64"/>
    </row>
    <row r="33" spans="1:10" ht="14.25" customHeight="1" x14ac:dyDescent="0.25">
      <c r="A33" s="82"/>
      <c r="B33" s="82"/>
      <c r="C33" s="62"/>
      <c r="D33" s="63"/>
      <c r="E33" s="63"/>
      <c r="F33" s="63"/>
      <c r="G33" s="63"/>
      <c r="H33" s="63"/>
      <c r="I33" s="64"/>
      <c r="J33" s="64"/>
    </row>
    <row r="34" spans="1:10" ht="14.25" customHeight="1" x14ac:dyDescent="0.25">
      <c r="A34" s="82"/>
      <c r="B34" s="82"/>
      <c r="C34" s="62"/>
      <c r="D34" s="63"/>
      <c r="E34" s="63"/>
      <c r="F34" s="63"/>
      <c r="G34" s="63"/>
      <c r="H34" s="63"/>
      <c r="I34" s="64"/>
      <c r="J34" s="64"/>
    </row>
    <row r="35" spans="1:10" ht="14.25" customHeight="1" thickBot="1" x14ac:dyDescent="0.3">
      <c r="A35" s="81"/>
      <c r="B35" s="82"/>
      <c r="C35" s="62"/>
      <c r="D35" s="63"/>
      <c r="E35" s="63"/>
      <c r="F35" s="63"/>
      <c r="G35" s="63"/>
      <c r="H35" s="63"/>
      <c r="I35" s="64"/>
      <c r="J35" s="64"/>
    </row>
    <row r="36" spans="1:10" ht="33.75" customHeight="1" thickBot="1" x14ac:dyDescent="0.3">
      <c r="A36" s="159" t="s">
        <v>21</v>
      </c>
      <c r="B36" s="160"/>
      <c r="C36" s="160"/>
      <c r="D36" s="160"/>
      <c r="E36" s="160"/>
      <c r="F36" s="160"/>
      <c r="G36" s="160"/>
      <c r="H36" s="160"/>
      <c r="I36" s="160"/>
      <c r="J36" s="161"/>
    </row>
    <row r="37" spans="1:10" ht="23.25" customHeight="1" x14ac:dyDescent="0.25">
      <c r="A37" s="165" t="s">
        <v>1</v>
      </c>
      <c r="B37" s="167" t="s">
        <v>2</v>
      </c>
      <c r="C37" s="134" t="s">
        <v>3</v>
      </c>
      <c r="D37" s="169" t="s">
        <v>4</v>
      </c>
      <c r="E37" s="170"/>
      <c r="F37" s="170"/>
      <c r="G37" s="170"/>
      <c r="H37" s="171"/>
      <c r="I37" s="1" t="s">
        <v>11</v>
      </c>
      <c r="J37" s="2" t="s">
        <v>12</v>
      </c>
    </row>
    <row r="38" spans="1:10" ht="15.75" x14ac:dyDescent="0.25">
      <c r="A38" s="166"/>
      <c r="B38" s="168"/>
      <c r="C38" s="127"/>
      <c r="D38" s="167" t="s">
        <v>5</v>
      </c>
      <c r="E38" s="169" t="s">
        <v>6</v>
      </c>
      <c r="F38" s="170"/>
      <c r="G38" s="170"/>
      <c r="H38" s="171"/>
      <c r="I38" s="1"/>
      <c r="J38" s="2"/>
    </row>
    <row r="39" spans="1:10" ht="16.5" thickBot="1" x14ac:dyDescent="0.3">
      <c r="A39" s="166"/>
      <c r="B39" s="168"/>
      <c r="C39" s="127"/>
      <c r="D39" s="168"/>
      <c r="E39" s="68" t="s">
        <v>7</v>
      </c>
      <c r="F39" s="68" t="s">
        <v>8</v>
      </c>
      <c r="G39" s="68" t="s">
        <v>9</v>
      </c>
      <c r="H39" s="68" t="s">
        <v>10</v>
      </c>
      <c r="I39" s="68"/>
      <c r="J39" s="4"/>
    </row>
    <row r="40" spans="1:10" ht="16.5" thickBot="1" x14ac:dyDescent="0.3">
      <c r="A40" s="5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7">
        <v>10</v>
      </c>
    </row>
    <row r="41" spans="1:10" ht="16.5" thickBot="1" x14ac:dyDescent="0.3">
      <c r="A41" s="162" t="s">
        <v>22</v>
      </c>
      <c r="B41" s="163"/>
      <c r="C41" s="163"/>
      <c r="D41" s="163"/>
      <c r="E41" s="163"/>
      <c r="F41" s="163"/>
      <c r="G41" s="163"/>
      <c r="H41" s="163"/>
      <c r="I41" s="163"/>
      <c r="J41" s="164"/>
    </row>
    <row r="42" spans="1:10" ht="26.25" customHeight="1" x14ac:dyDescent="0.25">
      <c r="A42" s="135" t="s">
        <v>13</v>
      </c>
      <c r="B42" s="126" t="s">
        <v>72</v>
      </c>
      <c r="C42" s="12">
        <v>2015</v>
      </c>
      <c r="D42" s="41">
        <f>SUM(E42:H42)</f>
        <v>55266.8</v>
      </c>
      <c r="E42" s="41"/>
      <c r="F42" s="41">
        <v>50400</v>
      </c>
      <c r="G42" s="41">
        <v>4866.8</v>
      </c>
      <c r="H42" s="41"/>
      <c r="I42" s="126" t="s">
        <v>19</v>
      </c>
      <c r="J42" s="120" t="s">
        <v>24</v>
      </c>
    </row>
    <row r="43" spans="1:10" ht="27" customHeight="1" x14ac:dyDescent="0.25">
      <c r="A43" s="136"/>
      <c r="B43" s="127"/>
      <c r="C43" s="42">
        <v>2016</v>
      </c>
      <c r="D43" s="19">
        <f>SUM(E43:H43)</f>
        <v>1701.4</v>
      </c>
      <c r="E43" s="19"/>
      <c r="F43" s="19"/>
      <c r="G43" s="19">
        <v>1701.4</v>
      </c>
      <c r="H43" s="19"/>
      <c r="I43" s="127"/>
      <c r="J43" s="121"/>
    </row>
    <row r="44" spans="1:10" ht="30" customHeight="1" thickBot="1" x14ac:dyDescent="0.3">
      <c r="A44" s="136"/>
      <c r="B44" s="127"/>
      <c r="C44" s="42">
        <v>2017</v>
      </c>
      <c r="D44" s="93">
        <f>SUM(E44:H44)</f>
        <v>1478</v>
      </c>
      <c r="E44" s="93"/>
      <c r="F44" s="93"/>
      <c r="G44" s="93">
        <v>1478</v>
      </c>
      <c r="H44" s="93"/>
      <c r="I44" s="127"/>
      <c r="J44" s="121"/>
    </row>
    <row r="45" spans="1:10" ht="36.75" customHeight="1" thickBot="1" x14ac:dyDescent="0.3">
      <c r="A45" s="129" t="s">
        <v>14</v>
      </c>
      <c r="B45" s="130"/>
      <c r="C45" s="39" t="s">
        <v>67</v>
      </c>
      <c r="D45" s="98">
        <f>SUM(E45:H45)</f>
        <v>58446.2</v>
      </c>
      <c r="E45" s="99">
        <f t="shared" ref="E45:H45" si="12">SUM(E42:E44)</f>
        <v>0</v>
      </c>
      <c r="F45" s="99">
        <f t="shared" si="12"/>
        <v>50400</v>
      </c>
      <c r="G45" s="99">
        <f>SUM(G42:G44)</f>
        <v>8046.2000000000007</v>
      </c>
      <c r="H45" s="99">
        <f t="shared" si="12"/>
        <v>0</v>
      </c>
      <c r="I45" s="127"/>
      <c r="J45" s="122"/>
    </row>
    <row r="46" spans="1:10" ht="24.75" customHeight="1" x14ac:dyDescent="0.25">
      <c r="A46" s="135" t="s">
        <v>15</v>
      </c>
      <c r="B46" s="126" t="s">
        <v>72</v>
      </c>
      <c r="C46" s="12">
        <v>2015</v>
      </c>
      <c r="D46" s="41">
        <f>SUM(E46:H46)</f>
        <v>57400</v>
      </c>
      <c r="E46" s="17"/>
      <c r="F46" s="17">
        <v>51660</v>
      </c>
      <c r="G46" s="17">
        <v>5740</v>
      </c>
      <c r="H46" s="100"/>
      <c r="I46" s="133" t="s">
        <v>19</v>
      </c>
      <c r="J46" s="120" t="s">
        <v>69</v>
      </c>
    </row>
    <row r="47" spans="1:10" ht="21" customHeight="1" x14ac:dyDescent="0.25">
      <c r="A47" s="136"/>
      <c r="B47" s="127"/>
      <c r="C47" s="1">
        <v>2016</v>
      </c>
      <c r="D47" s="19">
        <f t="shared" ref="D47:D49" si="13">SUM(E47:H47)</f>
        <v>2006.7</v>
      </c>
      <c r="E47" s="19"/>
      <c r="F47" s="19"/>
      <c r="G47" s="19">
        <v>2006.7</v>
      </c>
      <c r="H47" s="101"/>
      <c r="I47" s="133"/>
      <c r="J47" s="121"/>
    </row>
    <row r="48" spans="1:10" ht="24" customHeight="1" thickBot="1" x14ac:dyDescent="0.3">
      <c r="A48" s="136"/>
      <c r="B48" s="127"/>
      <c r="C48" s="69">
        <v>2017</v>
      </c>
      <c r="D48" s="93">
        <f t="shared" si="13"/>
        <v>1742.7</v>
      </c>
      <c r="E48" s="94"/>
      <c r="F48" s="94"/>
      <c r="G48" s="94">
        <v>1742.7</v>
      </c>
      <c r="H48" s="102"/>
      <c r="I48" s="133"/>
      <c r="J48" s="121"/>
    </row>
    <row r="49" spans="1:10" ht="31.5" customHeight="1" thickBot="1" x14ac:dyDescent="0.3">
      <c r="A49" s="129" t="s">
        <v>14</v>
      </c>
      <c r="B49" s="130"/>
      <c r="C49" s="39" t="s">
        <v>67</v>
      </c>
      <c r="D49" s="99">
        <f t="shared" si="13"/>
        <v>61149.4</v>
      </c>
      <c r="E49" s="99">
        <f t="shared" ref="E49:H49" si="14">SUM(E46:E48)</f>
        <v>0</v>
      </c>
      <c r="F49" s="99">
        <f t="shared" si="14"/>
        <v>51660</v>
      </c>
      <c r="G49" s="99">
        <f t="shared" si="14"/>
        <v>9489.4</v>
      </c>
      <c r="H49" s="103">
        <f t="shared" si="14"/>
        <v>0</v>
      </c>
      <c r="I49" s="133"/>
      <c r="J49" s="122"/>
    </row>
    <row r="50" spans="1:10" ht="20.25" customHeight="1" x14ac:dyDescent="0.25">
      <c r="A50" s="123" t="s">
        <v>16</v>
      </c>
      <c r="B50" s="132" t="s">
        <v>72</v>
      </c>
      <c r="C50" s="12">
        <v>2015</v>
      </c>
      <c r="D50" s="41">
        <f>SUM(E50:H50)</f>
        <v>41000</v>
      </c>
      <c r="E50" s="17"/>
      <c r="F50" s="17">
        <v>36900</v>
      </c>
      <c r="G50" s="17">
        <v>4100</v>
      </c>
      <c r="H50" s="17"/>
      <c r="I50" s="127" t="s">
        <v>19</v>
      </c>
      <c r="J50" s="120" t="s">
        <v>27</v>
      </c>
    </row>
    <row r="51" spans="1:10" ht="21.75" customHeight="1" x14ac:dyDescent="0.25">
      <c r="A51" s="124"/>
      <c r="B51" s="133"/>
      <c r="C51" s="1">
        <v>2016</v>
      </c>
      <c r="D51" s="19">
        <f t="shared" ref="D51:D53" si="15">SUM(E51:H51)</f>
        <v>1433.4</v>
      </c>
      <c r="E51" s="19"/>
      <c r="F51" s="19"/>
      <c r="G51" s="19">
        <v>1433.4</v>
      </c>
      <c r="H51" s="19"/>
      <c r="I51" s="127"/>
      <c r="J51" s="121"/>
    </row>
    <row r="52" spans="1:10" ht="16.5" customHeight="1" thickBot="1" x14ac:dyDescent="0.3">
      <c r="A52" s="125"/>
      <c r="B52" s="134"/>
      <c r="C52" s="42">
        <v>2017</v>
      </c>
      <c r="D52" s="104">
        <f t="shared" si="15"/>
        <v>1244.8</v>
      </c>
      <c r="E52" s="94"/>
      <c r="F52" s="94"/>
      <c r="G52" s="94">
        <v>1244.8</v>
      </c>
      <c r="H52" s="94"/>
      <c r="I52" s="127"/>
      <c r="J52" s="121"/>
    </row>
    <row r="53" spans="1:10" ht="30.75" customHeight="1" thickBot="1" x14ac:dyDescent="0.3">
      <c r="A53" s="129" t="s">
        <v>14</v>
      </c>
      <c r="B53" s="130"/>
      <c r="C53" s="39" t="s">
        <v>67</v>
      </c>
      <c r="D53" s="105">
        <f t="shared" si="15"/>
        <v>43678.2</v>
      </c>
      <c r="E53" s="105">
        <f>SUM(E50:E52)</f>
        <v>0</v>
      </c>
      <c r="F53" s="105">
        <f t="shared" ref="F53:H53" si="16">SUM(F50:F52)</f>
        <v>36900</v>
      </c>
      <c r="G53" s="105">
        <f t="shared" si="16"/>
        <v>6778.2</v>
      </c>
      <c r="H53" s="105">
        <f t="shared" si="16"/>
        <v>0</v>
      </c>
      <c r="I53" s="131"/>
      <c r="J53" s="122"/>
    </row>
    <row r="54" spans="1:10" ht="16.5" thickBot="1" x14ac:dyDescent="0.3">
      <c r="A54" s="149" t="s">
        <v>29</v>
      </c>
      <c r="B54" s="150"/>
      <c r="C54" s="65"/>
      <c r="D54" s="106">
        <f>D45+D49+D53</f>
        <v>163273.79999999999</v>
      </c>
      <c r="E54" s="106">
        <f t="shared" ref="E54:H54" si="17">E45+E49+E53</f>
        <v>0</v>
      </c>
      <c r="F54" s="106">
        <f t="shared" si="17"/>
        <v>138960</v>
      </c>
      <c r="G54" s="106">
        <f t="shared" si="17"/>
        <v>24313.8</v>
      </c>
      <c r="H54" s="106">
        <f t="shared" si="17"/>
        <v>0</v>
      </c>
      <c r="I54" s="66"/>
      <c r="J54" s="67"/>
    </row>
    <row r="55" spans="1:10" ht="16.5" thickBot="1" x14ac:dyDescent="0.3">
      <c r="A55" s="137" t="s">
        <v>63</v>
      </c>
      <c r="B55" s="154"/>
      <c r="C55" s="95">
        <v>2015</v>
      </c>
      <c r="D55" s="107">
        <f>D42+D46+D50</f>
        <v>153666.79999999999</v>
      </c>
      <c r="E55" s="107">
        <f t="shared" ref="E55:G55" si="18">E42+E46+E50</f>
        <v>0</v>
      </c>
      <c r="F55" s="107">
        <f t="shared" si="18"/>
        <v>138960</v>
      </c>
      <c r="G55" s="107">
        <f t="shared" si="18"/>
        <v>14706.8</v>
      </c>
      <c r="H55" s="106">
        <f t="shared" ref="H55" si="19">H42+H46+H50</f>
        <v>0</v>
      </c>
      <c r="I55" s="66"/>
      <c r="J55" s="67"/>
    </row>
    <row r="56" spans="1:10" ht="16.5" thickBot="1" x14ac:dyDescent="0.3">
      <c r="A56" s="139"/>
      <c r="B56" s="155"/>
      <c r="C56" s="95">
        <v>2016</v>
      </c>
      <c r="D56" s="107">
        <f t="shared" ref="D56:G57" si="20">D43+D47+D51</f>
        <v>5141.5</v>
      </c>
      <c r="E56" s="107">
        <f t="shared" si="20"/>
        <v>0</v>
      </c>
      <c r="F56" s="107">
        <f t="shared" si="20"/>
        <v>0</v>
      </c>
      <c r="G56" s="107">
        <f t="shared" si="20"/>
        <v>5141.5</v>
      </c>
      <c r="H56" s="106">
        <f t="shared" ref="H56" si="21">H43+H47+H51</f>
        <v>0</v>
      </c>
      <c r="I56" s="66"/>
      <c r="J56" s="67"/>
    </row>
    <row r="57" spans="1:10" ht="16.5" thickBot="1" x14ac:dyDescent="0.3">
      <c r="A57" s="141"/>
      <c r="B57" s="156"/>
      <c r="C57" s="96">
        <v>2017</v>
      </c>
      <c r="D57" s="107">
        <f t="shared" si="20"/>
        <v>4465.5</v>
      </c>
      <c r="E57" s="107">
        <f t="shared" si="20"/>
        <v>0</v>
      </c>
      <c r="F57" s="107">
        <f t="shared" si="20"/>
        <v>0</v>
      </c>
      <c r="G57" s="107">
        <f t="shared" si="20"/>
        <v>4465.5</v>
      </c>
      <c r="H57" s="106">
        <f t="shared" ref="H57" si="22">H44+H48+H52</f>
        <v>0</v>
      </c>
      <c r="I57" s="66"/>
      <c r="J57" s="67"/>
    </row>
    <row r="58" spans="1:10" ht="16.5" thickBot="1" x14ac:dyDescent="0.3">
      <c r="A58" s="72"/>
      <c r="B58" s="72"/>
      <c r="C58" s="73"/>
      <c r="D58" s="74"/>
      <c r="E58" s="74"/>
      <c r="F58" s="74"/>
      <c r="G58" s="74"/>
      <c r="H58" s="74"/>
      <c r="I58" s="75"/>
      <c r="J58" s="75"/>
    </row>
    <row r="59" spans="1:10" ht="18" customHeight="1" thickBot="1" x14ac:dyDescent="0.3">
      <c r="A59" s="151" t="s">
        <v>30</v>
      </c>
      <c r="B59" s="152"/>
      <c r="C59" s="152"/>
      <c r="D59" s="152"/>
      <c r="E59" s="152"/>
      <c r="F59" s="152"/>
      <c r="G59" s="152"/>
      <c r="H59" s="152"/>
      <c r="I59" s="152"/>
      <c r="J59" s="153"/>
    </row>
    <row r="60" spans="1:10" ht="39.75" customHeight="1" x14ac:dyDescent="0.25">
      <c r="A60" s="136" t="s">
        <v>13</v>
      </c>
      <c r="B60" s="127" t="s">
        <v>74</v>
      </c>
      <c r="C60" s="9">
        <v>2015</v>
      </c>
      <c r="D60" s="93">
        <f>SUM(E60:H60)</f>
        <v>100540</v>
      </c>
      <c r="E60" s="104"/>
      <c r="F60" s="104">
        <v>99540</v>
      </c>
      <c r="G60" s="104">
        <v>1000</v>
      </c>
      <c r="H60" s="104"/>
      <c r="I60" s="127" t="s">
        <v>19</v>
      </c>
      <c r="J60" s="121" t="s">
        <v>31</v>
      </c>
    </row>
    <row r="61" spans="1:10" ht="39.75" customHeight="1" x14ac:dyDescent="0.25">
      <c r="A61" s="136"/>
      <c r="B61" s="127"/>
      <c r="C61" s="42">
        <v>2016</v>
      </c>
      <c r="D61" s="19">
        <f t="shared" ref="D61:D62" si="23">SUM(E61:H61)</f>
        <v>99889.600000000006</v>
      </c>
      <c r="E61" s="94"/>
      <c r="F61" s="94">
        <v>99540</v>
      </c>
      <c r="G61" s="94">
        <v>349.6</v>
      </c>
      <c r="H61" s="94"/>
      <c r="I61" s="127"/>
      <c r="J61" s="121"/>
    </row>
    <row r="62" spans="1:10" ht="39.75" customHeight="1" thickBot="1" x14ac:dyDescent="0.3">
      <c r="A62" s="136"/>
      <c r="B62" s="131"/>
      <c r="C62" s="42">
        <v>2017</v>
      </c>
      <c r="D62" s="104">
        <f t="shared" si="23"/>
        <v>303.60000000000002</v>
      </c>
      <c r="E62" s="94"/>
      <c r="F62" s="94"/>
      <c r="G62" s="94">
        <v>303.60000000000002</v>
      </c>
      <c r="H62" s="94"/>
      <c r="I62" s="127"/>
      <c r="J62" s="121"/>
    </row>
    <row r="63" spans="1:10" ht="40.5" customHeight="1" thickBot="1" x14ac:dyDescent="0.3">
      <c r="A63" s="129" t="s">
        <v>14</v>
      </c>
      <c r="B63" s="130"/>
      <c r="C63" s="39" t="s">
        <v>67</v>
      </c>
      <c r="D63" s="105">
        <f>SUM(D60:D62)</f>
        <v>200733.2</v>
      </c>
      <c r="E63" s="105">
        <f t="shared" ref="E63" si="24">SUM(E60:E62)</f>
        <v>0</v>
      </c>
      <c r="F63" s="105">
        <f>SUM(F60:F62)</f>
        <v>199080</v>
      </c>
      <c r="G63" s="105">
        <f>SUM(G60:G62)</f>
        <v>1653.1999999999998</v>
      </c>
      <c r="H63" s="105">
        <f t="shared" ref="H63" si="25">SUM(I63:L63)</f>
        <v>0</v>
      </c>
      <c r="I63" s="131"/>
      <c r="J63" s="122"/>
    </row>
    <row r="64" spans="1:10" ht="38.25" customHeight="1" x14ac:dyDescent="0.25">
      <c r="A64" s="135" t="s">
        <v>15</v>
      </c>
      <c r="B64" s="126" t="s">
        <v>74</v>
      </c>
      <c r="C64" s="12">
        <v>2015</v>
      </c>
      <c r="D64" s="41">
        <f>SUM(E64:H64)</f>
        <v>50770</v>
      </c>
      <c r="E64" s="17"/>
      <c r="F64" s="17">
        <v>49770</v>
      </c>
      <c r="G64" s="17">
        <v>1000</v>
      </c>
      <c r="H64" s="17"/>
      <c r="I64" s="126" t="s">
        <v>19</v>
      </c>
      <c r="J64" s="120" t="s">
        <v>32</v>
      </c>
    </row>
    <row r="65" spans="1:11" ht="38.25" customHeight="1" x14ac:dyDescent="0.25">
      <c r="A65" s="136"/>
      <c r="B65" s="127"/>
      <c r="C65" s="42">
        <v>2016</v>
      </c>
      <c r="D65" s="19">
        <f t="shared" ref="D65:D66" si="26">SUM(E65:H65)</f>
        <v>50119.6</v>
      </c>
      <c r="E65" s="94"/>
      <c r="F65" s="94">
        <v>49770</v>
      </c>
      <c r="G65" s="94">
        <v>349.6</v>
      </c>
      <c r="H65" s="94"/>
      <c r="I65" s="127"/>
      <c r="J65" s="121"/>
    </row>
    <row r="66" spans="1:11" ht="38.25" customHeight="1" thickBot="1" x14ac:dyDescent="0.3">
      <c r="A66" s="147"/>
      <c r="B66" s="127"/>
      <c r="C66" s="13">
        <v>2017</v>
      </c>
      <c r="D66" s="104">
        <f t="shared" si="26"/>
        <v>303.60000000000002</v>
      </c>
      <c r="E66" s="108"/>
      <c r="F66" s="108"/>
      <c r="G66" s="108">
        <v>303.60000000000002</v>
      </c>
      <c r="H66" s="108"/>
      <c r="I66" s="127"/>
      <c r="J66" s="121"/>
    </row>
    <row r="67" spans="1:11" ht="35.25" customHeight="1" thickBot="1" x14ac:dyDescent="0.3">
      <c r="A67" s="129" t="s">
        <v>14</v>
      </c>
      <c r="B67" s="130"/>
      <c r="C67" s="39" t="s">
        <v>67</v>
      </c>
      <c r="D67" s="105">
        <f>SUM(D64:D66)</f>
        <v>101193.20000000001</v>
      </c>
      <c r="E67" s="105">
        <f t="shared" ref="E67:H67" si="27">SUM(E64:E66)</f>
        <v>0</v>
      </c>
      <c r="F67" s="105">
        <f>SUM(F64:F66)</f>
        <v>99540</v>
      </c>
      <c r="G67" s="105">
        <f>SUM(G64:G66)</f>
        <v>1653.1999999999998</v>
      </c>
      <c r="H67" s="105">
        <f t="shared" si="27"/>
        <v>0</v>
      </c>
      <c r="I67" s="131"/>
      <c r="J67" s="122"/>
    </row>
    <row r="68" spans="1:11" ht="39" customHeight="1" x14ac:dyDescent="0.25">
      <c r="A68" s="123" t="s">
        <v>16</v>
      </c>
      <c r="B68" s="126" t="s">
        <v>74</v>
      </c>
      <c r="C68" s="12">
        <v>2015</v>
      </c>
      <c r="D68" s="41">
        <f>SUM(E68:H68)</f>
        <v>72100</v>
      </c>
      <c r="E68" s="17"/>
      <c r="F68" s="17">
        <v>71100</v>
      </c>
      <c r="G68" s="17">
        <v>1000</v>
      </c>
      <c r="H68" s="17"/>
      <c r="I68" s="126" t="s">
        <v>19</v>
      </c>
      <c r="J68" s="120" t="s">
        <v>33</v>
      </c>
    </row>
    <row r="69" spans="1:11" ht="39" customHeight="1" x14ac:dyDescent="0.25">
      <c r="A69" s="124"/>
      <c r="B69" s="127"/>
      <c r="C69" s="1">
        <v>2016</v>
      </c>
      <c r="D69" s="19">
        <f>SUM(E69:H69)</f>
        <v>71449.600000000006</v>
      </c>
      <c r="E69" s="19"/>
      <c r="F69" s="19">
        <v>71100</v>
      </c>
      <c r="G69" s="19">
        <v>349.6</v>
      </c>
      <c r="H69" s="19"/>
      <c r="I69" s="127"/>
      <c r="J69" s="121"/>
    </row>
    <row r="70" spans="1:11" ht="39" customHeight="1" thickBot="1" x14ac:dyDescent="0.3">
      <c r="A70" s="148"/>
      <c r="B70" s="127"/>
      <c r="C70" s="13">
        <v>2017</v>
      </c>
      <c r="D70" s="104">
        <f>SUM(E70:H70)</f>
        <v>303.60000000000002</v>
      </c>
      <c r="E70" s="108"/>
      <c r="F70" s="108"/>
      <c r="G70" s="108">
        <v>303.60000000000002</v>
      </c>
      <c r="H70" s="108"/>
      <c r="I70" s="127"/>
      <c r="J70" s="121"/>
    </row>
    <row r="71" spans="1:11" ht="38.25" customHeight="1" thickBot="1" x14ac:dyDescent="0.3">
      <c r="A71" s="129" t="s">
        <v>14</v>
      </c>
      <c r="B71" s="130"/>
      <c r="C71" s="39" t="s">
        <v>67</v>
      </c>
      <c r="D71" s="105">
        <f t="shared" ref="D71:E71" si="28">SUM(D68:D70)</f>
        <v>143853.20000000001</v>
      </c>
      <c r="E71" s="105">
        <f t="shared" si="28"/>
        <v>0</v>
      </c>
      <c r="F71" s="105">
        <f>SUM(F68:F70)</f>
        <v>142200</v>
      </c>
      <c r="G71" s="105">
        <f>SUM(G68:G70)</f>
        <v>1653.1999999999998</v>
      </c>
      <c r="H71" s="105">
        <f t="shared" ref="H71" si="29">SUM(H68:H70)</f>
        <v>0</v>
      </c>
      <c r="I71" s="131"/>
      <c r="J71" s="122"/>
    </row>
    <row r="72" spans="1:11" ht="21.75" customHeight="1" x14ac:dyDescent="0.25">
      <c r="A72" s="123" t="s">
        <v>17</v>
      </c>
      <c r="B72" s="126" t="s">
        <v>72</v>
      </c>
      <c r="C72" s="12">
        <v>2015</v>
      </c>
      <c r="D72" s="41">
        <f>SUM(E72:H72)</f>
        <v>11800</v>
      </c>
      <c r="E72" s="17"/>
      <c r="F72" s="17">
        <v>10800</v>
      </c>
      <c r="G72" s="17">
        <v>1000</v>
      </c>
      <c r="H72" s="17"/>
      <c r="I72" s="126" t="s">
        <v>19</v>
      </c>
      <c r="J72" s="120" t="s">
        <v>34</v>
      </c>
    </row>
    <row r="73" spans="1:11" ht="21.75" customHeight="1" x14ac:dyDescent="0.25">
      <c r="A73" s="124"/>
      <c r="B73" s="127"/>
      <c r="C73" s="84">
        <v>2016</v>
      </c>
      <c r="D73" s="19">
        <f t="shared" ref="D73:D74" si="30">SUM(E73:H73)</f>
        <v>349.6</v>
      </c>
      <c r="E73" s="109"/>
      <c r="F73" s="19"/>
      <c r="G73" s="19">
        <v>349.6</v>
      </c>
      <c r="H73" s="19"/>
      <c r="I73" s="127"/>
      <c r="J73" s="121"/>
    </row>
    <row r="74" spans="1:11" ht="21.75" customHeight="1" thickBot="1" x14ac:dyDescent="0.3">
      <c r="A74" s="125"/>
      <c r="B74" s="127"/>
      <c r="C74" s="42">
        <v>2017</v>
      </c>
      <c r="D74" s="93">
        <f t="shared" si="30"/>
        <v>303.60000000000002</v>
      </c>
      <c r="E74" s="94"/>
      <c r="F74" s="94"/>
      <c r="G74" s="94">
        <v>303.60000000000002</v>
      </c>
      <c r="H74" s="94"/>
      <c r="I74" s="127"/>
      <c r="J74" s="121"/>
    </row>
    <row r="75" spans="1:11" ht="30.75" customHeight="1" thickBot="1" x14ac:dyDescent="0.3">
      <c r="A75" s="129" t="s">
        <v>14</v>
      </c>
      <c r="B75" s="130"/>
      <c r="C75" s="39" t="s">
        <v>67</v>
      </c>
      <c r="D75" s="105">
        <f>SUM(D72:D74)</f>
        <v>12453.2</v>
      </c>
      <c r="E75" s="105">
        <f t="shared" ref="E75:H75" si="31">SUM(E72:E74)</f>
        <v>0</v>
      </c>
      <c r="F75" s="105">
        <f>SUM(F72:F74)</f>
        <v>10800</v>
      </c>
      <c r="G75" s="105">
        <f>SUM(G72:G74)</f>
        <v>1653.1999999999998</v>
      </c>
      <c r="H75" s="105">
        <f t="shared" si="31"/>
        <v>0</v>
      </c>
      <c r="I75" s="131"/>
      <c r="J75" s="122"/>
    </row>
    <row r="76" spans="1:11" ht="21" customHeight="1" x14ac:dyDescent="0.25">
      <c r="A76" s="123" t="s">
        <v>25</v>
      </c>
      <c r="B76" s="126" t="s">
        <v>73</v>
      </c>
      <c r="C76" s="12">
        <v>2015</v>
      </c>
      <c r="D76" s="41">
        <f>SUM(E76:H76)</f>
        <v>250</v>
      </c>
      <c r="E76" s="17"/>
      <c r="F76" s="17"/>
      <c r="G76" s="17">
        <v>250</v>
      </c>
      <c r="H76" s="17"/>
      <c r="I76" s="126" t="s">
        <v>19</v>
      </c>
      <c r="J76" s="120" t="s">
        <v>76</v>
      </c>
      <c r="K76" s="76"/>
    </row>
    <row r="77" spans="1:11" ht="20.25" customHeight="1" x14ac:dyDescent="0.25">
      <c r="A77" s="124"/>
      <c r="B77" s="127"/>
      <c r="C77" s="1">
        <v>2016</v>
      </c>
      <c r="D77" s="19">
        <f>SUM(E77:H77)</f>
        <v>13587.5</v>
      </c>
      <c r="E77" s="19"/>
      <c r="F77" s="19">
        <v>13500</v>
      </c>
      <c r="G77" s="19">
        <v>87.5</v>
      </c>
      <c r="H77" s="19"/>
      <c r="I77" s="127"/>
      <c r="J77" s="121"/>
      <c r="K77" s="76"/>
    </row>
    <row r="78" spans="1:11" ht="20.25" customHeight="1" thickBot="1" x14ac:dyDescent="0.3">
      <c r="A78" s="125"/>
      <c r="B78" s="127"/>
      <c r="C78" s="42">
        <v>2017</v>
      </c>
      <c r="D78" s="104">
        <f>SUM(E78:H78)</f>
        <v>75.900000000000006</v>
      </c>
      <c r="E78" s="94"/>
      <c r="F78" s="94"/>
      <c r="G78" s="94">
        <v>75.900000000000006</v>
      </c>
      <c r="H78" s="94"/>
      <c r="I78" s="127"/>
      <c r="J78" s="121"/>
      <c r="K78" s="76"/>
    </row>
    <row r="79" spans="1:11" ht="30.75" customHeight="1" thickBot="1" x14ac:dyDescent="0.3">
      <c r="A79" s="129" t="s">
        <v>14</v>
      </c>
      <c r="B79" s="130"/>
      <c r="C79" s="39" t="s">
        <v>67</v>
      </c>
      <c r="D79" s="105">
        <f>SUM(D76:D78)</f>
        <v>13913.4</v>
      </c>
      <c r="E79" s="105">
        <f t="shared" ref="E79:H79" si="32">SUM(E76:E78)</f>
        <v>0</v>
      </c>
      <c r="F79" s="105">
        <f>SUM(F76:F78)</f>
        <v>13500</v>
      </c>
      <c r="G79" s="105">
        <f>SUM(G76:G78)</f>
        <v>413.4</v>
      </c>
      <c r="H79" s="105">
        <f t="shared" si="32"/>
        <v>0</v>
      </c>
      <c r="I79" s="131"/>
      <c r="J79" s="122"/>
      <c r="K79" s="76"/>
    </row>
    <row r="80" spans="1:11" ht="44.25" customHeight="1" x14ac:dyDescent="0.25">
      <c r="A80" s="123" t="s">
        <v>26</v>
      </c>
      <c r="B80" s="126" t="s">
        <v>79</v>
      </c>
      <c r="C80" s="12">
        <v>2015</v>
      </c>
      <c r="D80" s="41">
        <f>SUM(E80:H80)</f>
        <v>100</v>
      </c>
      <c r="E80" s="17"/>
      <c r="F80" s="17"/>
      <c r="G80" s="17">
        <v>100</v>
      </c>
      <c r="H80" s="17"/>
      <c r="I80" s="126" t="s">
        <v>19</v>
      </c>
      <c r="J80" s="120" t="s">
        <v>37</v>
      </c>
      <c r="K80" s="77"/>
    </row>
    <row r="81" spans="1:11" ht="44.25" customHeight="1" x14ac:dyDescent="0.25">
      <c r="A81" s="124"/>
      <c r="B81" s="127"/>
      <c r="C81" s="1">
        <v>2016</v>
      </c>
      <c r="D81" s="19">
        <f>SUM(E81:H81)</f>
        <v>35</v>
      </c>
      <c r="E81" s="19"/>
      <c r="F81" s="19" t="s">
        <v>77</v>
      </c>
      <c r="G81" s="19">
        <v>35</v>
      </c>
      <c r="H81" s="19"/>
      <c r="I81" s="127"/>
      <c r="J81" s="121"/>
      <c r="K81" s="77"/>
    </row>
    <row r="82" spans="1:11" ht="44.25" customHeight="1" thickBot="1" x14ac:dyDescent="0.3">
      <c r="A82" s="125"/>
      <c r="B82" s="127"/>
      <c r="C82" s="42">
        <v>2017</v>
      </c>
      <c r="D82" s="104">
        <f>SUM(E82:H82)</f>
        <v>36931</v>
      </c>
      <c r="E82" s="94"/>
      <c r="F82" s="94">
        <v>36900</v>
      </c>
      <c r="G82" s="94">
        <v>31</v>
      </c>
      <c r="H82" s="94"/>
      <c r="I82" s="127"/>
      <c r="J82" s="121"/>
      <c r="K82" s="77"/>
    </row>
    <row r="83" spans="1:11" ht="36" customHeight="1" thickBot="1" x14ac:dyDescent="0.3">
      <c r="A83" s="129" t="s">
        <v>14</v>
      </c>
      <c r="B83" s="130"/>
      <c r="C83" s="39" t="s">
        <v>67</v>
      </c>
      <c r="D83" s="105">
        <f>SUM(D80:D82)</f>
        <v>37066</v>
      </c>
      <c r="E83" s="105">
        <f t="shared" ref="E83:H83" si="33">SUM(E80:E82)</f>
        <v>0</v>
      </c>
      <c r="F83" s="105">
        <f>SUM(F80:F82)</f>
        <v>36900</v>
      </c>
      <c r="G83" s="105">
        <f>SUM(G80:G82)</f>
        <v>166</v>
      </c>
      <c r="H83" s="105">
        <f t="shared" si="33"/>
        <v>0</v>
      </c>
      <c r="I83" s="131"/>
      <c r="J83" s="122"/>
      <c r="K83" s="77"/>
    </row>
    <row r="84" spans="1:11" ht="30.75" customHeight="1" x14ac:dyDescent="0.25">
      <c r="A84" s="123" t="s">
        <v>28</v>
      </c>
      <c r="B84" s="132" t="s">
        <v>78</v>
      </c>
      <c r="C84" s="12">
        <v>2015</v>
      </c>
      <c r="D84" s="41">
        <f>SUM(E84:H84)</f>
        <v>1000</v>
      </c>
      <c r="E84" s="17"/>
      <c r="F84" s="17"/>
      <c r="G84" s="17">
        <v>1000</v>
      </c>
      <c r="H84" s="17"/>
      <c r="I84" s="126" t="s">
        <v>19</v>
      </c>
      <c r="J84" s="120" t="s">
        <v>70</v>
      </c>
    </row>
    <row r="85" spans="1:11" ht="30.75" customHeight="1" x14ac:dyDescent="0.25">
      <c r="A85" s="124"/>
      <c r="B85" s="133"/>
      <c r="C85" s="1">
        <v>2016</v>
      </c>
      <c r="D85" s="19">
        <f>SUM(E85:H85)</f>
        <v>40849.599999999999</v>
      </c>
      <c r="E85" s="19"/>
      <c r="F85" s="19">
        <v>40500</v>
      </c>
      <c r="G85" s="19">
        <v>349.6</v>
      </c>
      <c r="H85" s="19"/>
      <c r="I85" s="127"/>
      <c r="J85" s="121"/>
    </row>
    <row r="86" spans="1:11" ht="30.75" customHeight="1" thickBot="1" x14ac:dyDescent="0.3">
      <c r="A86" s="125"/>
      <c r="B86" s="134"/>
      <c r="C86" s="42">
        <v>2017</v>
      </c>
      <c r="D86" s="104">
        <f>SUM(E86:H86)</f>
        <v>40803.599999999999</v>
      </c>
      <c r="E86" s="94"/>
      <c r="F86" s="94">
        <v>40500</v>
      </c>
      <c r="G86" s="94">
        <v>303.60000000000002</v>
      </c>
      <c r="H86" s="94"/>
      <c r="I86" s="127"/>
      <c r="J86" s="121"/>
    </row>
    <row r="87" spans="1:11" ht="33" customHeight="1" thickBot="1" x14ac:dyDescent="0.3">
      <c r="A87" s="129" t="s">
        <v>14</v>
      </c>
      <c r="B87" s="130"/>
      <c r="C87" s="39" t="s">
        <v>67</v>
      </c>
      <c r="D87" s="105">
        <f t="shared" ref="D87:E87" si="34">SUM(D84:D86)</f>
        <v>82653.2</v>
      </c>
      <c r="E87" s="105">
        <f t="shared" si="34"/>
        <v>0</v>
      </c>
      <c r="F87" s="105">
        <f>SUM(F84:F86)</f>
        <v>81000</v>
      </c>
      <c r="G87" s="105">
        <f>SUM(G84:G86)</f>
        <v>1653.1999999999998</v>
      </c>
      <c r="H87" s="105">
        <f t="shared" ref="H87" si="35">SUM(I87:L87)</f>
        <v>0</v>
      </c>
      <c r="I87" s="131"/>
      <c r="J87" s="122"/>
    </row>
    <row r="88" spans="1:11" ht="27.75" customHeight="1" x14ac:dyDescent="0.25">
      <c r="A88" s="123" t="s">
        <v>35</v>
      </c>
      <c r="B88" s="126" t="s">
        <v>75</v>
      </c>
      <c r="C88" s="12">
        <v>2015</v>
      </c>
      <c r="D88" s="41">
        <f>SUM(E88:H88)</f>
        <v>4300</v>
      </c>
      <c r="E88" s="17"/>
      <c r="F88" s="17"/>
      <c r="G88" s="17">
        <v>4300</v>
      </c>
      <c r="H88" s="17"/>
      <c r="I88" s="126" t="s">
        <v>19</v>
      </c>
      <c r="J88" s="120" t="s">
        <v>71</v>
      </c>
    </row>
    <row r="89" spans="1:11" ht="27.75" customHeight="1" x14ac:dyDescent="0.25">
      <c r="A89" s="124"/>
      <c r="B89" s="127"/>
      <c r="C89" s="1">
        <v>2016</v>
      </c>
      <c r="D89" s="19">
        <f t="shared" ref="D89:D90" si="36">SUM(E89:H89)</f>
        <v>56447.199999999997</v>
      </c>
      <c r="E89" s="19"/>
      <c r="F89" s="19">
        <v>54000</v>
      </c>
      <c r="G89" s="19">
        <v>2447.1999999999998</v>
      </c>
      <c r="H89" s="19"/>
      <c r="I89" s="127"/>
      <c r="J89" s="121"/>
    </row>
    <row r="90" spans="1:11" ht="27.75" customHeight="1" thickBot="1" x14ac:dyDescent="0.3">
      <c r="A90" s="125"/>
      <c r="B90" s="127"/>
      <c r="C90" s="70">
        <v>2017</v>
      </c>
      <c r="D90" s="93">
        <f t="shared" si="36"/>
        <v>56125.2</v>
      </c>
      <c r="E90" s="94"/>
      <c r="F90" s="94">
        <v>54000</v>
      </c>
      <c r="G90" s="94">
        <v>2125.1999999999998</v>
      </c>
      <c r="H90" s="94"/>
      <c r="I90" s="127"/>
      <c r="J90" s="121"/>
    </row>
    <row r="91" spans="1:11" ht="36" customHeight="1" thickBot="1" x14ac:dyDescent="0.3">
      <c r="A91" s="129" t="s">
        <v>14</v>
      </c>
      <c r="B91" s="130"/>
      <c r="C91" s="39" t="s">
        <v>67</v>
      </c>
      <c r="D91" s="105">
        <f>SUM(D88:D90)</f>
        <v>116872.4</v>
      </c>
      <c r="E91" s="105">
        <f t="shared" ref="E91:H91" si="37">SUM(E88:E90)</f>
        <v>0</v>
      </c>
      <c r="F91" s="105">
        <f t="shared" si="37"/>
        <v>108000</v>
      </c>
      <c r="G91" s="105">
        <f t="shared" si="37"/>
        <v>8872.4</v>
      </c>
      <c r="H91" s="105">
        <f t="shared" si="37"/>
        <v>0</v>
      </c>
      <c r="I91" s="131"/>
      <c r="J91" s="122"/>
    </row>
    <row r="92" spans="1:11" ht="26.25" customHeight="1" x14ac:dyDescent="0.25">
      <c r="A92" s="123" t="s">
        <v>36</v>
      </c>
      <c r="B92" s="126" t="s">
        <v>23</v>
      </c>
      <c r="C92" s="12">
        <v>2015</v>
      </c>
      <c r="D92" s="41">
        <f t="shared" ref="D92:D94" si="38">SUM(E92:H92)</f>
        <v>6000</v>
      </c>
      <c r="E92" s="17"/>
      <c r="F92" s="17">
        <v>4500</v>
      </c>
      <c r="G92" s="17">
        <v>1500</v>
      </c>
      <c r="H92" s="17"/>
      <c r="I92" s="126" t="s">
        <v>19</v>
      </c>
      <c r="J92" s="120" t="s">
        <v>38</v>
      </c>
    </row>
    <row r="93" spans="1:11" ht="26.25" customHeight="1" x14ac:dyDescent="0.25">
      <c r="A93" s="124"/>
      <c r="B93" s="127"/>
      <c r="C93" s="1">
        <v>2016</v>
      </c>
      <c r="D93" s="19">
        <f t="shared" si="38"/>
        <v>524.4</v>
      </c>
      <c r="E93" s="19"/>
      <c r="F93" s="19"/>
      <c r="G93" s="19">
        <v>524.4</v>
      </c>
      <c r="H93" s="19"/>
      <c r="I93" s="127"/>
      <c r="J93" s="121"/>
    </row>
    <row r="94" spans="1:11" ht="26.25" customHeight="1" thickBot="1" x14ac:dyDescent="0.3">
      <c r="A94" s="125"/>
      <c r="B94" s="127"/>
      <c r="C94" s="42">
        <v>2017</v>
      </c>
      <c r="D94" s="104">
        <f t="shared" si="38"/>
        <v>455</v>
      </c>
      <c r="E94" s="94"/>
      <c r="F94" s="94"/>
      <c r="G94" s="94">
        <v>455</v>
      </c>
      <c r="H94" s="94"/>
      <c r="I94" s="127"/>
      <c r="J94" s="121"/>
    </row>
    <row r="95" spans="1:11" ht="36" customHeight="1" thickBot="1" x14ac:dyDescent="0.3">
      <c r="A95" s="129" t="s">
        <v>14</v>
      </c>
      <c r="B95" s="130"/>
      <c r="C95" s="39" t="s">
        <v>67</v>
      </c>
      <c r="D95" s="105">
        <f>SUM(D92:D94)</f>
        <v>6979.4</v>
      </c>
      <c r="E95" s="105">
        <f t="shared" ref="E95:H95" si="39">SUM(E92:E94)</f>
        <v>0</v>
      </c>
      <c r="F95" s="105">
        <f t="shared" si="39"/>
        <v>4500</v>
      </c>
      <c r="G95" s="105">
        <f t="shared" si="39"/>
        <v>2479.4</v>
      </c>
      <c r="H95" s="105">
        <f t="shared" si="39"/>
        <v>0</v>
      </c>
      <c r="I95" s="131"/>
      <c r="J95" s="122"/>
    </row>
    <row r="96" spans="1:11" ht="31.5" customHeight="1" x14ac:dyDescent="0.25">
      <c r="A96" s="123" t="s">
        <v>39</v>
      </c>
      <c r="B96" s="132" t="s">
        <v>75</v>
      </c>
      <c r="C96" s="12">
        <v>2015</v>
      </c>
      <c r="D96" s="41">
        <f t="shared" ref="D96:D98" si="40">SUM(E96:H96)</f>
        <v>5000</v>
      </c>
      <c r="E96" s="17"/>
      <c r="F96" s="17">
        <v>3600</v>
      </c>
      <c r="G96" s="17">
        <v>1400</v>
      </c>
      <c r="H96" s="17"/>
      <c r="I96" s="126" t="s">
        <v>19</v>
      </c>
      <c r="J96" s="120" t="s">
        <v>41</v>
      </c>
    </row>
    <row r="97" spans="1:10" ht="31.5" customHeight="1" x14ac:dyDescent="0.25">
      <c r="A97" s="124"/>
      <c r="B97" s="133"/>
      <c r="C97" s="1">
        <v>2016</v>
      </c>
      <c r="D97" s="19">
        <f t="shared" si="40"/>
        <v>490</v>
      </c>
      <c r="E97" s="19"/>
      <c r="F97" s="19"/>
      <c r="G97" s="19">
        <v>490</v>
      </c>
      <c r="H97" s="19"/>
      <c r="I97" s="127"/>
      <c r="J97" s="121"/>
    </row>
    <row r="98" spans="1:10" ht="31.5" customHeight="1" thickBot="1" x14ac:dyDescent="0.3">
      <c r="A98" s="125"/>
      <c r="B98" s="134"/>
      <c r="C98" s="42">
        <v>2017</v>
      </c>
      <c r="D98" s="104">
        <f t="shared" si="40"/>
        <v>425</v>
      </c>
      <c r="E98" s="94"/>
      <c r="F98" s="94"/>
      <c r="G98" s="94">
        <v>425</v>
      </c>
      <c r="H98" s="94"/>
      <c r="I98" s="127"/>
      <c r="J98" s="121"/>
    </row>
    <row r="99" spans="1:10" ht="37.5" customHeight="1" thickBot="1" x14ac:dyDescent="0.3">
      <c r="A99" s="129" t="s">
        <v>14</v>
      </c>
      <c r="B99" s="130"/>
      <c r="C99" s="39" t="s">
        <v>67</v>
      </c>
      <c r="D99" s="105">
        <f>SUM(D96:D98)</f>
        <v>5915</v>
      </c>
      <c r="E99" s="105">
        <f t="shared" ref="E99:H99" si="41">SUM(E96:E98)</f>
        <v>0</v>
      </c>
      <c r="F99" s="105">
        <f t="shared" si="41"/>
        <v>3600</v>
      </c>
      <c r="G99" s="105">
        <f t="shared" si="41"/>
        <v>2315</v>
      </c>
      <c r="H99" s="105">
        <f t="shared" si="41"/>
        <v>0</v>
      </c>
      <c r="I99" s="131"/>
      <c r="J99" s="122"/>
    </row>
    <row r="100" spans="1:10" ht="29.25" customHeight="1" x14ac:dyDescent="0.25">
      <c r="A100" s="123" t="s">
        <v>40</v>
      </c>
      <c r="B100" s="132" t="s">
        <v>75</v>
      </c>
      <c r="C100" s="12">
        <v>2015</v>
      </c>
      <c r="D100" s="41">
        <f t="shared" ref="D100:D102" si="42">SUM(E100:H100)</f>
        <v>5000</v>
      </c>
      <c r="E100" s="17"/>
      <c r="F100" s="17">
        <v>3600</v>
      </c>
      <c r="G100" s="17">
        <v>1400</v>
      </c>
      <c r="H100" s="17"/>
      <c r="I100" s="126" t="s">
        <v>19</v>
      </c>
      <c r="J100" s="120" t="s">
        <v>42</v>
      </c>
    </row>
    <row r="101" spans="1:10" ht="29.25" customHeight="1" x14ac:dyDescent="0.25">
      <c r="A101" s="124"/>
      <c r="B101" s="133"/>
      <c r="C101" s="1">
        <v>2016</v>
      </c>
      <c r="D101" s="19">
        <f t="shared" si="42"/>
        <v>490</v>
      </c>
      <c r="E101" s="19"/>
      <c r="F101" s="19"/>
      <c r="G101" s="19">
        <v>490</v>
      </c>
      <c r="H101" s="19"/>
      <c r="I101" s="127"/>
      <c r="J101" s="121"/>
    </row>
    <row r="102" spans="1:10" ht="29.25" customHeight="1" thickBot="1" x14ac:dyDescent="0.3">
      <c r="A102" s="125"/>
      <c r="B102" s="134"/>
      <c r="C102" s="42">
        <v>2017</v>
      </c>
      <c r="D102" s="104">
        <f t="shared" si="42"/>
        <v>425</v>
      </c>
      <c r="E102" s="94"/>
      <c r="F102" s="94"/>
      <c r="G102" s="94">
        <v>425</v>
      </c>
      <c r="H102" s="94"/>
      <c r="I102" s="127"/>
      <c r="J102" s="121"/>
    </row>
    <row r="103" spans="1:10" ht="36" customHeight="1" thickBot="1" x14ac:dyDescent="0.3">
      <c r="A103" s="129" t="s">
        <v>14</v>
      </c>
      <c r="B103" s="130"/>
      <c r="C103" s="78" t="s">
        <v>67</v>
      </c>
      <c r="D103" s="105">
        <f>SUM(D100:D102)</f>
        <v>5915</v>
      </c>
      <c r="E103" s="105">
        <f t="shared" ref="E103:H103" si="43">SUM(E100:E102)</f>
        <v>0</v>
      </c>
      <c r="F103" s="105">
        <f t="shared" si="43"/>
        <v>3600</v>
      </c>
      <c r="G103" s="105">
        <f t="shared" si="43"/>
        <v>2315</v>
      </c>
      <c r="H103" s="105">
        <f t="shared" si="43"/>
        <v>0</v>
      </c>
      <c r="I103" s="131"/>
      <c r="J103" s="122"/>
    </row>
    <row r="104" spans="1:10" ht="17.25" customHeight="1" x14ac:dyDescent="0.25">
      <c r="A104" s="123" t="s">
        <v>81</v>
      </c>
      <c r="B104" s="132" t="s">
        <v>80</v>
      </c>
      <c r="C104" s="12">
        <v>2015</v>
      </c>
      <c r="D104" s="41">
        <f t="shared" ref="D104:D106" si="44">SUM(E104:H104)</f>
        <v>2700</v>
      </c>
      <c r="E104" s="17"/>
      <c r="F104" s="17"/>
      <c r="G104" s="17">
        <v>2700</v>
      </c>
      <c r="H104" s="17"/>
      <c r="I104" s="126" t="s">
        <v>19</v>
      </c>
      <c r="J104" s="120" t="s">
        <v>88</v>
      </c>
    </row>
    <row r="105" spans="1:10" ht="17.25" customHeight="1" x14ac:dyDescent="0.25">
      <c r="A105" s="124"/>
      <c r="B105" s="133"/>
      <c r="C105" s="1">
        <v>2016</v>
      </c>
      <c r="D105" s="19">
        <f t="shared" si="44"/>
        <v>0</v>
      </c>
      <c r="E105" s="19"/>
      <c r="F105" s="19"/>
      <c r="G105" s="19"/>
      <c r="H105" s="19"/>
      <c r="I105" s="127"/>
      <c r="J105" s="121"/>
    </row>
    <row r="106" spans="1:10" ht="15" customHeight="1" thickBot="1" x14ac:dyDescent="0.3">
      <c r="A106" s="125"/>
      <c r="B106" s="134"/>
      <c r="C106" s="71">
        <v>2017</v>
      </c>
      <c r="D106" s="104">
        <f t="shared" si="44"/>
        <v>0</v>
      </c>
      <c r="E106" s="94"/>
      <c r="F106" s="94"/>
      <c r="G106" s="94"/>
      <c r="H106" s="94"/>
      <c r="I106" s="127"/>
      <c r="J106" s="121"/>
    </row>
    <row r="107" spans="1:10" ht="32.25" customHeight="1" thickBot="1" x14ac:dyDescent="0.3">
      <c r="A107" s="129" t="s">
        <v>14</v>
      </c>
      <c r="B107" s="130"/>
      <c r="C107" s="80" t="s">
        <v>67</v>
      </c>
      <c r="D107" s="99">
        <f>SUM(D104:D106)</f>
        <v>2700</v>
      </c>
      <c r="E107" s="99">
        <f t="shared" ref="E107:H107" si="45">SUM(E104:E106)</f>
        <v>0</v>
      </c>
      <c r="F107" s="99">
        <f t="shared" si="45"/>
        <v>0</v>
      </c>
      <c r="G107" s="99">
        <f t="shared" si="45"/>
        <v>2700</v>
      </c>
      <c r="H107" s="110">
        <f t="shared" si="45"/>
        <v>0</v>
      </c>
      <c r="I107" s="128"/>
      <c r="J107" s="122"/>
    </row>
    <row r="108" spans="1:10" ht="32.25" customHeight="1" x14ac:dyDescent="0.25">
      <c r="A108" s="123" t="s">
        <v>90</v>
      </c>
      <c r="B108" s="132" t="s">
        <v>80</v>
      </c>
      <c r="C108" s="12">
        <v>2015</v>
      </c>
      <c r="D108" s="41">
        <f t="shared" ref="D108:D110" si="46">SUM(E108:H108)</f>
        <v>100</v>
      </c>
      <c r="E108" s="17"/>
      <c r="F108" s="17"/>
      <c r="G108" s="17">
        <v>100</v>
      </c>
      <c r="H108" s="17"/>
      <c r="I108" s="126" t="s">
        <v>19</v>
      </c>
      <c r="J108" s="120" t="s">
        <v>91</v>
      </c>
    </row>
    <row r="109" spans="1:10" ht="32.25" customHeight="1" x14ac:dyDescent="0.25">
      <c r="A109" s="124"/>
      <c r="B109" s="133"/>
      <c r="C109" s="1">
        <v>2016</v>
      </c>
      <c r="D109" s="19">
        <f t="shared" si="46"/>
        <v>35</v>
      </c>
      <c r="E109" s="19"/>
      <c r="F109" s="19"/>
      <c r="G109" s="19">
        <v>35</v>
      </c>
      <c r="H109" s="19"/>
      <c r="I109" s="127"/>
      <c r="J109" s="121"/>
    </row>
    <row r="110" spans="1:10" ht="32.25" customHeight="1" thickBot="1" x14ac:dyDescent="0.3">
      <c r="A110" s="125"/>
      <c r="B110" s="134"/>
      <c r="C110" s="97">
        <v>2017</v>
      </c>
      <c r="D110" s="104">
        <f t="shared" si="46"/>
        <v>31</v>
      </c>
      <c r="E110" s="94"/>
      <c r="F110" s="94"/>
      <c r="G110" s="94">
        <v>31</v>
      </c>
      <c r="H110" s="94"/>
      <c r="I110" s="127"/>
      <c r="J110" s="121"/>
    </row>
    <row r="111" spans="1:10" ht="32.25" customHeight="1" thickBot="1" x14ac:dyDescent="0.3">
      <c r="A111" s="129" t="s">
        <v>14</v>
      </c>
      <c r="B111" s="130"/>
      <c r="C111" s="80" t="s">
        <v>67</v>
      </c>
      <c r="D111" s="99">
        <f>SUM(D108:D110)</f>
        <v>166</v>
      </c>
      <c r="E111" s="99">
        <f t="shared" ref="E111:H111" si="47">SUM(E108:E110)</f>
        <v>0</v>
      </c>
      <c r="F111" s="99">
        <f t="shared" si="47"/>
        <v>0</v>
      </c>
      <c r="G111" s="99">
        <f t="shared" si="47"/>
        <v>166</v>
      </c>
      <c r="H111" s="110">
        <f t="shared" si="47"/>
        <v>0</v>
      </c>
      <c r="I111" s="128"/>
      <c r="J111" s="122"/>
    </row>
    <row r="112" spans="1:10" ht="16.5" thickBot="1" x14ac:dyDescent="0.3">
      <c r="A112" s="143" t="s">
        <v>29</v>
      </c>
      <c r="B112" s="144"/>
      <c r="C112" s="79"/>
      <c r="D112" s="111">
        <f>D63+D67+D71+D75+D79+D83+D87+D91+D95+D99+D103+D107+D111</f>
        <v>730413.20000000007</v>
      </c>
      <c r="E112" s="111">
        <f t="shared" ref="E112:H112" si="48">E63+E67+E71+E75+E79+E83+E87+E91+E95+E99+E103+E107+E111</f>
        <v>0</v>
      </c>
      <c r="F112" s="111">
        <f t="shared" si="48"/>
        <v>702720</v>
      </c>
      <c r="G112" s="111">
        <f t="shared" si="48"/>
        <v>27693.199999999997</v>
      </c>
      <c r="H112" s="111">
        <f t="shared" si="48"/>
        <v>0</v>
      </c>
      <c r="I112" s="6"/>
      <c r="J112" s="14"/>
    </row>
    <row r="113" spans="1:10" ht="16.5" thickBot="1" x14ac:dyDescent="0.3">
      <c r="A113" s="137" t="s">
        <v>63</v>
      </c>
      <c r="B113" s="138"/>
      <c r="C113" s="29">
        <v>2015</v>
      </c>
      <c r="D113" s="111">
        <f>D60+D64+D68+D72+D76+D80+D84+D88+D92+D96+D100+D104+D108</f>
        <v>259660</v>
      </c>
      <c r="E113" s="111">
        <f t="shared" ref="E113:H113" si="49">E60+E64+E68+E72+E76+E80+E84+E88+E92+E96+E100+E104+E108</f>
        <v>0</v>
      </c>
      <c r="F113" s="111">
        <f t="shared" si="49"/>
        <v>242910</v>
      </c>
      <c r="G113" s="111">
        <f t="shared" si="49"/>
        <v>16750</v>
      </c>
      <c r="H113" s="111">
        <f t="shared" si="49"/>
        <v>0</v>
      </c>
      <c r="I113" s="6"/>
      <c r="J113" s="14"/>
    </row>
    <row r="114" spans="1:10" ht="16.5" thickBot="1" x14ac:dyDescent="0.3">
      <c r="A114" s="139"/>
      <c r="B114" s="140"/>
      <c r="C114" s="29">
        <v>2016</v>
      </c>
      <c r="D114" s="111">
        <f>D61+D65+D69+D73+D77+D81+D85+D89+D93+D97+D101+D105+D109</f>
        <v>334267.10000000003</v>
      </c>
      <c r="E114" s="111">
        <f t="shared" ref="E114:H114" si="50">E61+E65+E69+E73+E77+E81+E85+E89+E93+E97+E101+E105+E109</f>
        <v>0</v>
      </c>
      <c r="F114" s="111">
        <f>F61+F65+F69+F77+F85+F89</f>
        <v>328410</v>
      </c>
      <c r="G114" s="111">
        <f t="shared" si="50"/>
        <v>5857.0999999999995</v>
      </c>
      <c r="H114" s="111">
        <f t="shared" si="50"/>
        <v>0</v>
      </c>
      <c r="I114" s="6"/>
      <c r="J114" s="14"/>
    </row>
    <row r="115" spans="1:10" ht="16.5" thickBot="1" x14ac:dyDescent="0.3">
      <c r="A115" s="141"/>
      <c r="B115" s="142"/>
      <c r="C115" s="25">
        <v>2017</v>
      </c>
      <c r="D115" s="111">
        <f>D62+D66+D70+D74+D78+D82+D86+D90+D94+D98+D102+D106+D110</f>
        <v>136486.09999999998</v>
      </c>
      <c r="E115" s="111">
        <f t="shared" ref="E115:H115" si="51">E62+E66+E70+E74+E78+E82+E86+E90+E94+E98+E102+E106+E110</f>
        <v>0</v>
      </c>
      <c r="F115" s="111">
        <f t="shared" si="51"/>
        <v>131400</v>
      </c>
      <c r="G115" s="111">
        <f t="shared" si="51"/>
        <v>5086.1000000000004</v>
      </c>
      <c r="H115" s="111">
        <f t="shared" si="51"/>
        <v>0</v>
      </c>
      <c r="I115" s="6"/>
      <c r="J115" s="14"/>
    </row>
    <row r="116" spans="1:10" ht="16.5" thickBot="1" x14ac:dyDescent="0.3">
      <c r="A116" s="145" t="s">
        <v>18</v>
      </c>
      <c r="B116" s="146"/>
      <c r="C116" s="146"/>
      <c r="D116" s="99">
        <f>D54+D112</f>
        <v>893687</v>
      </c>
      <c r="E116" s="99">
        <f t="shared" ref="E116:H116" si="52">E54+E112</f>
        <v>0</v>
      </c>
      <c r="F116" s="99">
        <f t="shared" si="52"/>
        <v>841680</v>
      </c>
      <c r="G116" s="99">
        <f t="shared" si="52"/>
        <v>52007</v>
      </c>
      <c r="H116" s="99">
        <f t="shared" si="52"/>
        <v>0</v>
      </c>
      <c r="I116" s="6"/>
      <c r="J116" s="14"/>
    </row>
    <row r="117" spans="1:10" ht="16.5" thickBot="1" x14ac:dyDescent="0.3">
      <c r="A117" s="137" t="s">
        <v>63</v>
      </c>
      <c r="B117" s="138"/>
      <c r="C117" s="29">
        <v>2015</v>
      </c>
      <c r="D117" s="112">
        <f>D55+D113</f>
        <v>413326.8</v>
      </c>
      <c r="E117" s="112">
        <f t="shared" ref="E117:H119" si="53">E55+E113</f>
        <v>0</v>
      </c>
      <c r="F117" s="112">
        <f t="shared" si="53"/>
        <v>381870</v>
      </c>
      <c r="G117" s="112">
        <f t="shared" si="53"/>
        <v>31456.799999999999</v>
      </c>
      <c r="H117" s="112">
        <f t="shared" si="53"/>
        <v>0</v>
      </c>
      <c r="I117" s="10"/>
      <c r="J117" s="11"/>
    </row>
    <row r="118" spans="1:10" ht="16.5" thickBot="1" x14ac:dyDescent="0.3">
      <c r="A118" s="139"/>
      <c r="B118" s="140"/>
      <c r="C118" s="29">
        <v>2016</v>
      </c>
      <c r="D118" s="112">
        <f>D56+D114</f>
        <v>339408.60000000003</v>
      </c>
      <c r="E118" s="112">
        <f t="shared" si="53"/>
        <v>0</v>
      </c>
      <c r="F118" s="112">
        <f t="shared" si="53"/>
        <v>328410</v>
      </c>
      <c r="G118" s="112">
        <f t="shared" si="53"/>
        <v>10998.599999999999</v>
      </c>
      <c r="H118" s="112">
        <f t="shared" si="53"/>
        <v>0</v>
      </c>
      <c r="I118" s="10"/>
      <c r="J118" s="11"/>
    </row>
    <row r="119" spans="1:10" ht="18.75" customHeight="1" thickBot="1" x14ac:dyDescent="0.3">
      <c r="A119" s="141"/>
      <c r="B119" s="142"/>
      <c r="C119" s="43">
        <v>2017</v>
      </c>
      <c r="D119" s="112">
        <f>D57+D115</f>
        <v>140951.59999999998</v>
      </c>
      <c r="E119" s="112">
        <f t="shared" si="53"/>
        <v>0</v>
      </c>
      <c r="F119" s="112">
        <f t="shared" si="53"/>
        <v>131400</v>
      </c>
      <c r="G119" s="112">
        <f t="shared" si="53"/>
        <v>9551.6</v>
      </c>
      <c r="H119" s="112">
        <f t="shared" si="53"/>
        <v>0</v>
      </c>
      <c r="I119" s="49"/>
      <c r="J119" s="7"/>
    </row>
    <row r="120" spans="1:10" ht="18.75" customHeight="1" x14ac:dyDescent="0.25">
      <c r="A120" s="72"/>
      <c r="B120" s="72"/>
      <c r="C120" s="73"/>
      <c r="D120" s="63"/>
      <c r="E120" s="63"/>
      <c r="F120" s="63"/>
      <c r="G120" s="63"/>
      <c r="H120" s="63"/>
      <c r="I120" s="88"/>
      <c r="J120" s="88"/>
    </row>
    <row r="121" spans="1:10" ht="18.75" customHeight="1" x14ac:dyDescent="0.25">
      <c r="A121" s="72"/>
      <c r="B121" s="72"/>
      <c r="C121" s="73"/>
      <c r="D121" s="63"/>
      <c r="E121" s="63"/>
      <c r="F121" s="63"/>
      <c r="G121" s="63"/>
      <c r="H121" s="63"/>
      <c r="I121" s="88"/>
      <c r="J121" s="88"/>
    </row>
    <row r="122" spans="1:10" ht="18.75" customHeight="1" x14ac:dyDescent="0.25">
      <c r="A122" s="72"/>
      <c r="B122" s="72"/>
      <c r="C122" s="73"/>
      <c r="D122" s="63"/>
      <c r="E122" s="63"/>
      <c r="F122" s="63"/>
      <c r="G122" s="63"/>
      <c r="H122" s="63"/>
      <c r="I122" s="88"/>
      <c r="J122" s="88"/>
    </row>
    <row r="123" spans="1:10" ht="18.75" customHeight="1" x14ac:dyDescent="0.25">
      <c r="A123" s="72"/>
      <c r="B123" s="72"/>
      <c r="C123" s="73"/>
      <c r="D123" s="63"/>
      <c r="E123" s="63"/>
      <c r="F123" s="63"/>
      <c r="G123" s="63"/>
      <c r="H123" s="63"/>
      <c r="I123" s="88"/>
      <c r="J123" s="88"/>
    </row>
    <row r="124" spans="1:10" ht="18.75" customHeight="1" x14ac:dyDescent="0.25">
      <c r="A124" s="72"/>
      <c r="B124" s="72"/>
      <c r="C124" s="73"/>
      <c r="D124" s="63"/>
      <c r="E124" s="63"/>
      <c r="F124" s="63"/>
      <c r="G124" s="63"/>
      <c r="H124" s="63"/>
      <c r="I124" s="88"/>
      <c r="J124" s="88"/>
    </row>
    <row r="125" spans="1:10" ht="18.75" customHeight="1" x14ac:dyDescent="0.25">
      <c r="A125" s="72"/>
      <c r="B125" s="72"/>
      <c r="C125" s="73"/>
      <c r="D125" s="63"/>
      <c r="E125" s="63"/>
      <c r="F125" s="63"/>
      <c r="G125" s="63"/>
      <c r="H125" s="63"/>
      <c r="I125" s="88"/>
      <c r="J125" s="88"/>
    </row>
    <row r="126" spans="1:10" ht="18.75" customHeight="1" x14ac:dyDescent="0.25">
      <c r="A126" s="72"/>
      <c r="B126" s="72"/>
      <c r="C126" s="73"/>
      <c r="D126" s="63"/>
      <c r="E126" s="63"/>
      <c r="F126" s="63"/>
      <c r="G126" s="63"/>
      <c r="H126" s="63"/>
      <c r="I126" s="88"/>
      <c r="J126" s="88"/>
    </row>
    <row r="127" spans="1:10" ht="18.75" customHeight="1" thickBot="1" x14ac:dyDescent="0.3">
      <c r="A127" s="72"/>
      <c r="B127" s="72"/>
      <c r="C127" s="73"/>
      <c r="D127" s="63"/>
      <c r="E127" s="63"/>
      <c r="F127" s="63"/>
      <c r="G127" s="63"/>
      <c r="H127" s="63"/>
      <c r="I127" s="88"/>
      <c r="J127" s="88"/>
    </row>
    <row r="128" spans="1:10" ht="30.75" customHeight="1" thickBot="1" x14ac:dyDescent="0.3">
      <c r="A128" s="179" t="s">
        <v>44</v>
      </c>
      <c r="B128" s="180"/>
      <c r="C128" s="180"/>
      <c r="D128" s="180"/>
      <c r="E128" s="180"/>
      <c r="F128" s="180"/>
      <c r="G128" s="180"/>
      <c r="H128" s="180"/>
      <c r="I128" s="180"/>
      <c r="J128" s="181"/>
    </row>
    <row r="129" spans="1:10" ht="23.25" customHeight="1" x14ac:dyDescent="0.25">
      <c r="A129" s="165" t="s">
        <v>1</v>
      </c>
      <c r="B129" s="167" t="s">
        <v>2</v>
      </c>
      <c r="C129" s="134" t="s">
        <v>3</v>
      </c>
      <c r="D129" s="169" t="s">
        <v>4</v>
      </c>
      <c r="E129" s="170"/>
      <c r="F129" s="170"/>
      <c r="G129" s="170"/>
      <c r="H129" s="171"/>
      <c r="I129" s="1" t="s">
        <v>11</v>
      </c>
      <c r="J129" s="2" t="s">
        <v>12</v>
      </c>
    </row>
    <row r="130" spans="1:10" ht="15.75" x14ac:dyDescent="0.25">
      <c r="A130" s="166"/>
      <c r="B130" s="168"/>
      <c r="C130" s="127"/>
      <c r="D130" s="167" t="s">
        <v>5</v>
      </c>
      <c r="E130" s="169" t="s">
        <v>6</v>
      </c>
      <c r="F130" s="170"/>
      <c r="G130" s="170"/>
      <c r="H130" s="171"/>
      <c r="I130" s="1"/>
      <c r="J130" s="2"/>
    </row>
    <row r="131" spans="1:10" ht="16.5" thickBot="1" x14ac:dyDescent="0.3">
      <c r="A131" s="166"/>
      <c r="B131" s="168"/>
      <c r="C131" s="127"/>
      <c r="D131" s="168"/>
      <c r="E131" s="83" t="s">
        <v>7</v>
      </c>
      <c r="F131" s="83" t="s">
        <v>8</v>
      </c>
      <c r="G131" s="83" t="s">
        <v>9</v>
      </c>
      <c r="H131" s="83" t="s">
        <v>10</v>
      </c>
      <c r="I131" s="83"/>
      <c r="J131" s="4"/>
    </row>
    <row r="132" spans="1:10" ht="16.5" thickBot="1" x14ac:dyDescent="0.3">
      <c r="A132" s="5">
        <v>1</v>
      </c>
      <c r="B132" s="6">
        <v>2</v>
      </c>
      <c r="C132" s="6">
        <v>3</v>
      </c>
      <c r="D132" s="6">
        <v>4</v>
      </c>
      <c r="E132" s="6">
        <v>5</v>
      </c>
      <c r="F132" s="6">
        <v>6</v>
      </c>
      <c r="G132" s="6">
        <v>7</v>
      </c>
      <c r="H132" s="6">
        <v>8</v>
      </c>
      <c r="I132" s="6">
        <v>9</v>
      </c>
      <c r="J132" s="7">
        <v>10</v>
      </c>
    </row>
    <row r="133" spans="1:10" ht="58.5" customHeight="1" x14ac:dyDescent="0.25">
      <c r="A133" s="123" t="s">
        <v>13</v>
      </c>
      <c r="B133" s="132" t="s">
        <v>46</v>
      </c>
      <c r="C133" s="12">
        <v>2015</v>
      </c>
      <c r="D133" s="41">
        <f>SUM(E133:H133)</f>
        <v>1464.5</v>
      </c>
      <c r="E133" s="17"/>
      <c r="F133" s="17"/>
      <c r="G133" s="17">
        <v>1464.5</v>
      </c>
      <c r="H133" s="17"/>
      <c r="I133" s="132" t="s">
        <v>45</v>
      </c>
      <c r="J133" s="185" t="s">
        <v>82</v>
      </c>
    </row>
    <row r="134" spans="1:10" ht="58.5" customHeight="1" x14ac:dyDescent="0.25">
      <c r="A134" s="124"/>
      <c r="B134" s="133"/>
      <c r="C134" s="1">
        <v>2016</v>
      </c>
      <c r="D134" s="19">
        <v>470.3</v>
      </c>
      <c r="E134" s="19"/>
      <c r="F134" s="19"/>
      <c r="G134" s="19">
        <v>470.3</v>
      </c>
      <c r="H134" s="19"/>
      <c r="I134" s="133"/>
      <c r="J134" s="186"/>
    </row>
    <row r="135" spans="1:10" ht="58.5" customHeight="1" thickBot="1" x14ac:dyDescent="0.3">
      <c r="A135" s="125"/>
      <c r="B135" s="134"/>
      <c r="C135" s="89">
        <v>2017</v>
      </c>
      <c r="D135" s="93">
        <v>470.3</v>
      </c>
      <c r="E135" s="94"/>
      <c r="F135" s="94"/>
      <c r="G135" s="94">
        <v>470.3</v>
      </c>
      <c r="H135" s="94"/>
      <c r="I135" s="134"/>
      <c r="J135" s="187"/>
    </row>
    <row r="136" spans="1:10" ht="33" customHeight="1" thickBot="1" x14ac:dyDescent="0.3">
      <c r="A136" s="129" t="s">
        <v>14</v>
      </c>
      <c r="B136" s="130"/>
      <c r="C136" s="39" t="s">
        <v>67</v>
      </c>
      <c r="D136" s="99">
        <f>SUM(D133:D135)</f>
        <v>2405.1</v>
      </c>
      <c r="E136" s="99">
        <f t="shared" ref="E136:H136" si="54">SUM(E133:E135)</f>
        <v>0</v>
      </c>
      <c r="F136" s="99">
        <f t="shared" si="54"/>
        <v>0</v>
      </c>
      <c r="G136" s="99">
        <f t="shared" si="54"/>
        <v>2405.1</v>
      </c>
      <c r="H136" s="99">
        <f t="shared" si="54"/>
        <v>0</v>
      </c>
      <c r="I136" s="25"/>
      <c r="J136" s="28"/>
    </row>
    <row r="137" spans="1:10" ht="48" customHeight="1" x14ac:dyDescent="0.25">
      <c r="A137" s="123" t="s">
        <v>15</v>
      </c>
      <c r="B137" s="132" t="s">
        <v>47</v>
      </c>
      <c r="C137" s="12">
        <v>2015</v>
      </c>
      <c r="D137" s="41">
        <f>SUM(E137:H137)</f>
        <v>45.2</v>
      </c>
      <c r="E137" s="17"/>
      <c r="F137" s="17"/>
      <c r="G137" s="17">
        <v>45.2</v>
      </c>
      <c r="H137" s="17"/>
      <c r="I137" s="132" t="s">
        <v>45</v>
      </c>
      <c r="J137" s="185" t="s">
        <v>51</v>
      </c>
    </row>
    <row r="138" spans="1:10" ht="48" customHeight="1" x14ac:dyDescent="0.25">
      <c r="A138" s="124"/>
      <c r="B138" s="133"/>
      <c r="C138" s="1">
        <v>2016</v>
      </c>
      <c r="D138" s="19">
        <f t="shared" ref="D138:D139" si="55">SUM(E138:H138)</f>
        <v>45.2</v>
      </c>
      <c r="E138" s="19"/>
      <c r="F138" s="19"/>
      <c r="G138" s="19">
        <v>45.2</v>
      </c>
      <c r="H138" s="19"/>
      <c r="I138" s="133"/>
      <c r="J138" s="186"/>
    </row>
    <row r="139" spans="1:10" ht="48" customHeight="1" thickBot="1" x14ac:dyDescent="0.3">
      <c r="A139" s="148"/>
      <c r="B139" s="188"/>
      <c r="C139" s="13">
        <v>2017</v>
      </c>
      <c r="D139" s="104">
        <f t="shared" si="55"/>
        <v>45.2</v>
      </c>
      <c r="E139" s="108"/>
      <c r="F139" s="108"/>
      <c r="G139" s="108">
        <v>45.2</v>
      </c>
      <c r="H139" s="108"/>
      <c r="I139" s="188"/>
      <c r="J139" s="189"/>
    </row>
    <row r="140" spans="1:10" ht="30.75" customHeight="1" thickBot="1" x14ac:dyDescent="0.3">
      <c r="A140" s="129" t="s">
        <v>14</v>
      </c>
      <c r="B140" s="130"/>
      <c r="C140" s="39" t="s">
        <v>67</v>
      </c>
      <c r="D140" s="99">
        <f>SUM(D137:D139)</f>
        <v>135.60000000000002</v>
      </c>
      <c r="E140" s="99">
        <f t="shared" ref="E140:H140" si="56">SUM(E137:E139)</f>
        <v>0</v>
      </c>
      <c r="F140" s="99">
        <f t="shared" si="56"/>
        <v>0</v>
      </c>
      <c r="G140" s="99">
        <f t="shared" si="56"/>
        <v>135.60000000000002</v>
      </c>
      <c r="H140" s="99">
        <f t="shared" si="56"/>
        <v>0</v>
      </c>
      <c r="I140" s="6"/>
      <c r="J140" s="14"/>
    </row>
    <row r="141" spans="1:10" ht="32.25" customHeight="1" x14ac:dyDescent="0.25">
      <c r="A141" s="123" t="s">
        <v>16</v>
      </c>
      <c r="B141" s="132" t="s">
        <v>48</v>
      </c>
      <c r="C141" s="12">
        <v>2015</v>
      </c>
      <c r="D141" s="41">
        <f>SUM(E141:H141)</f>
        <v>28</v>
      </c>
      <c r="E141" s="17"/>
      <c r="F141" s="17"/>
      <c r="G141" s="17">
        <v>28</v>
      </c>
      <c r="H141" s="17"/>
      <c r="I141" s="126" t="s">
        <v>45</v>
      </c>
      <c r="J141" s="185" t="s">
        <v>62</v>
      </c>
    </row>
    <row r="142" spans="1:10" ht="32.25" customHeight="1" x14ac:dyDescent="0.25">
      <c r="A142" s="124"/>
      <c r="B142" s="133"/>
      <c r="C142" s="1">
        <v>2016</v>
      </c>
      <c r="D142" s="19">
        <f t="shared" ref="D142:D143" si="57">SUM(E142:H142)</f>
        <v>28</v>
      </c>
      <c r="E142" s="19"/>
      <c r="F142" s="19"/>
      <c r="G142" s="19">
        <v>28</v>
      </c>
      <c r="H142" s="19"/>
      <c r="I142" s="127"/>
      <c r="J142" s="186"/>
    </row>
    <row r="143" spans="1:10" ht="32.25" customHeight="1" thickBot="1" x14ac:dyDescent="0.3">
      <c r="A143" s="148"/>
      <c r="B143" s="188"/>
      <c r="C143" s="13">
        <v>2017</v>
      </c>
      <c r="D143" s="104">
        <f t="shared" si="57"/>
        <v>28</v>
      </c>
      <c r="E143" s="94"/>
      <c r="F143" s="94"/>
      <c r="G143" s="108">
        <v>28</v>
      </c>
      <c r="H143" s="94"/>
      <c r="I143" s="131"/>
      <c r="J143" s="189"/>
    </row>
    <row r="144" spans="1:10" ht="32.25" customHeight="1" thickBot="1" x14ac:dyDescent="0.3">
      <c r="A144" s="129" t="s">
        <v>14</v>
      </c>
      <c r="B144" s="130"/>
      <c r="C144" s="39" t="s">
        <v>67</v>
      </c>
      <c r="D144" s="98">
        <f>SUM(D141:D143)</f>
        <v>84</v>
      </c>
      <c r="E144" s="98">
        <f t="shared" ref="E144:H144" si="58">SUM(E141:E143)</f>
        <v>0</v>
      </c>
      <c r="F144" s="98">
        <f t="shared" si="58"/>
        <v>0</v>
      </c>
      <c r="G144" s="98">
        <f t="shared" si="58"/>
        <v>84</v>
      </c>
      <c r="H144" s="98">
        <f t="shared" si="58"/>
        <v>0</v>
      </c>
      <c r="I144" s="10"/>
      <c r="J144" s="85"/>
    </row>
    <row r="145" spans="1:10" ht="57.75" customHeight="1" x14ac:dyDescent="0.25">
      <c r="A145" s="123" t="s">
        <v>17</v>
      </c>
      <c r="B145" s="132" t="s">
        <v>49</v>
      </c>
      <c r="C145" s="12">
        <v>2015</v>
      </c>
      <c r="D145" s="41">
        <f>SUM(E145:H145)</f>
        <v>0</v>
      </c>
      <c r="E145" s="17"/>
      <c r="F145" s="17"/>
      <c r="G145" s="17"/>
      <c r="H145" s="17"/>
      <c r="I145" s="132" t="s">
        <v>45</v>
      </c>
      <c r="J145" s="185" t="s">
        <v>83</v>
      </c>
    </row>
    <row r="146" spans="1:10" ht="57.75" customHeight="1" x14ac:dyDescent="0.25">
      <c r="A146" s="124"/>
      <c r="B146" s="133"/>
      <c r="C146" s="1">
        <v>2016</v>
      </c>
      <c r="D146" s="19">
        <f t="shared" ref="D146:D147" si="59">SUM(E146:H146)</f>
        <v>29</v>
      </c>
      <c r="E146" s="19"/>
      <c r="F146" s="19"/>
      <c r="G146" s="19">
        <v>29</v>
      </c>
      <c r="H146" s="19"/>
      <c r="I146" s="133"/>
      <c r="J146" s="186"/>
    </row>
    <row r="147" spans="1:10" ht="57.75" customHeight="1" thickBot="1" x14ac:dyDescent="0.3">
      <c r="A147" s="125"/>
      <c r="B147" s="134"/>
      <c r="C147" s="83">
        <v>2017</v>
      </c>
      <c r="D147" s="93">
        <f t="shared" si="59"/>
        <v>29</v>
      </c>
      <c r="E147" s="94"/>
      <c r="F147" s="94"/>
      <c r="G147" s="94">
        <v>29</v>
      </c>
      <c r="H147" s="94"/>
      <c r="I147" s="134"/>
      <c r="J147" s="187"/>
    </row>
    <row r="148" spans="1:10" ht="33" customHeight="1" thickBot="1" x14ac:dyDescent="0.3">
      <c r="A148" s="129" t="s">
        <v>14</v>
      </c>
      <c r="B148" s="130"/>
      <c r="C148" s="39" t="s">
        <v>67</v>
      </c>
      <c r="D148" s="99">
        <f>SUM(D145:D147)</f>
        <v>58</v>
      </c>
      <c r="E148" s="99">
        <f t="shared" ref="E148:H148" si="60">SUM(E145:E147)</f>
        <v>0</v>
      </c>
      <c r="F148" s="99">
        <f t="shared" si="60"/>
        <v>0</v>
      </c>
      <c r="G148" s="99">
        <f t="shared" si="60"/>
        <v>58</v>
      </c>
      <c r="H148" s="99">
        <f t="shared" si="60"/>
        <v>0</v>
      </c>
      <c r="I148" s="6"/>
      <c r="J148" s="14"/>
    </row>
    <row r="149" spans="1:10" ht="32.25" customHeight="1" x14ac:dyDescent="0.25">
      <c r="A149" s="123" t="s">
        <v>25</v>
      </c>
      <c r="B149" s="132" t="s">
        <v>50</v>
      </c>
      <c r="C149" s="12">
        <v>2015</v>
      </c>
      <c r="D149" s="41">
        <f>SUM(E149:H149)</f>
        <v>257.10000000000002</v>
      </c>
      <c r="E149" s="17"/>
      <c r="F149" s="17"/>
      <c r="G149" s="17">
        <v>257.10000000000002</v>
      </c>
      <c r="H149" s="17"/>
      <c r="I149" s="132" t="s">
        <v>45</v>
      </c>
      <c r="J149" s="185" t="s">
        <v>64</v>
      </c>
    </row>
    <row r="150" spans="1:10" ht="32.25" customHeight="1" x14ac:dyDescent="0.25">
      <c r="A150" s="124"/>
      <c r="B150" s="133"/>
      <c r="C150" s="1">
        <v>2016</v>
      </c>
      <c r="D150" s="19">
        <f t="shared" ref="D150:D151" si="61">SUM(E150:H150)</f>
        <v>257.10000000000002</v>
      </c>
      <c r="E150" s="19"/>
      <c r="F150" s="19"/>
      <c r="G150" s="19">
        <v>257.10000000000002</v>
      </c>
      <c r="H150" s="19"/>
      <c r="I150" s="133"/>
      <c r="J150" s="186"/>
    </row>
    <row r="151" spans="1:10" ht="32.25" customHeight="1" thickBot="1" x14ac:dyDescent="0.3">
      <c r="A151" s="125"/>
      <c r="B151" s="134"/>
      <c r="C151" s="83">
        <v>2017</v>
      </c>
      <c r="D151" s="104">
        <f t="shared" si="61"/>
        <v>257.10000000000002</v>
      </c>
      <c r="E151" s="94"/>
      <c r="F151" s="94"/>
      <c r="G151" s="94">
        <v>257.10000000000002</v>
      </c>
      <c r="H151" s="94"/>
      <c r="I151" s="134"/>
      <c r="J151" s="187"/>
    </row>
    <row r="152" spans="1:10" ht="30.75" customHeight="1" thickBot="1" x14ac:dyDescent="0.3">
      <c r="A152" s="129" t="s">
        <v>14</v>
      </c>
      <c r="B152" s="130"/>
      <c r="C152" s="39" t="s">
        <v>67</v>
      </c>
      <c r="D152" s="99">
        <f>SUM(D149:D151)</f>
        <v>771.30000000000007</v>
      </c>
      <c r="E152" s="99">
        <f t="shared" ref="E152:H152" si="62">SUM(E149:E151)</f>
        <v>0</v>
      </c>
      <c r="F152" s="99">
        <f t="shared" si="62"/>
        <v>0</v>
      </c>
      <c r="G152" s="99">
        <f t="shared" si="62"/>
        <v>771.30000000000007</v>
      </c>
      <c r="H152" s="99">
        <f t="shared" si="62"/>
        <v>0</v>
      </c>
      <c r="I152" s="6"/>
      <c r="J152" s="14"/>
    </row>
    <row r="153" spans="1:10" ht="64.5" customHeight="1" x14ac:dyDescent="0.25">
      <c r="A153" s="190" t="s">
        <v>26</v>
      </c>
      <c r="B153" s="191" t="s">
        <v>52</v>
      </c>
      <c r="C153" s="9">
        <v>2015</v>
      </c>
      <c r="D153" s="104">
        <f>SUM(E153:H153)</f>
        <v>1585.5</v>
      </c>
      <c r="E153" s="104"/>
      <c r="F153" s="104"/>
      <c r="G153" s="104">
        <v>1585.5</v>
      </c>
      <c r="H153" s="104"/>
      <c r="I153" s="127" t="s">
        <v>45</v>
      </c>
      <c r="J153" s="192" t="s">
        <v>84</v>
      </c>
    </row>
    <row r="154" spans="1:10" ht="64.5" customHeight="1" x14ac:dyDescent="0.25">
      <c r="A154" s="124"/>
      <c r="B154" s="133"/>
      <c r="C154" s="1">
        <v>2016</v>
      </c>
      <c r="D154" s="104">
        <f t="shared" ref="D154:D155" si="63">SUM(E154:H154)</f>
        <v>1750.5</v>
      </c>
      <c r="E154" s="19"/>
      <c r="F154" s="19"/>
      <c r="G154" s="19">
        <v>1750.5</v>
      </c>
      <c r="H154" s="19"/>
      <c r="I154" s="127"/>
      <c r="J154" s="186"/>
    </row>
    <row r="155" spans="1:10" ht="64.5" customHeight="1" thickBot="1" x14ac:dyDescent="0.3">
      <c r="A155" s="125"/>
      <c r="B155" s="134"/>
      <c r="C155" s="83">
        <v>2017</v>
      </c>
      <c r="D155" s="104">
        <f t="shared" si="63"/>
        <v>1750.5</v>
      </c>
      <c r="E155" s="94"/>
      <c r="F155" s="94"/>
      <c r="G155" s="94">
        <v>1750.5</v>
      </c>
      <c r="H155" s="94"/>
      <c r="I155" s="131"/>
      <c r="J155" s="187"/>
    </row>
    <row r="156" spans="1:10" ht="30" customHeight="1" thickBot="1" x14ac:dyDescent="0.3">
      <c r="A156" s="129" t="s">
        <v>14</v>
      </c>
      <c r="B156" s="130"/>
      <c r="C156" s="39" t="s">
        <v>67</v>
      </c>
      <c r="D156" s="98">
        <f>SUM(D153:D155)</f>
        <v>5086.5</v>
      </c>
      <c r="E156" s="98">
        <f t="shared" ref="E156:H156" si="64">SUM(E153:E155)</f>
        <v>0</v>
      </c>
      <c r="F156" s="98">
        <f t="shared" si="64"/>
        <v>0</v>
      </c>
      <c r="G156" s="98">
        <f t="shared" si="64"/>
        <v>5086.5</v>
      </c>
      <c r="H156" s="98">
        <f t="shared" si="64"/>
        <v>0</v>
      </c>
      <c r="I156" s="10"/>
      <c r="J156" s="85"/>
    </row>
    <row r="157" spans="1:10" ht="31.5" customHeight="1" x14ac:dyDescent="0.25">
      <c r="A157" s="123" t="s">
        <v>28</v>
      </c>
      <c r="B157" s="132" t="s">
        <v>53</v>
      </c>
      <c r="C157" s="12">
        <v>2015</v>
      </c>
      <c r="D157" s="41">
        <f>SUM(E157:H157)</f>
        <v>240</v>
      </c>
      <c r="E157" s="17"/>
      <c r="F157" s="17"/>
      <c r="G157" s="17">
        <v>240</v>
      </c>
      <c r="H157" s="17"/>
      <c r="I157" s="132" t="s">
        <v>45</v>
      </c>
      <c r="J157" s="185" t="s">
        <v>85</v>
      </c>
    </row>
    <row r="158" spans="1:10" ht="31.5" customHeight="1" x14ac:dyDescent="0.25">
      <c r="A158" s="124"/>
      <c r="B158" s="133"/>
      <c r="C158" s="1">
        <v>2016</v>
      </c>
      <c r="D158" s="19">
        <f t="shared" ref="D158:D159" si="65">SUM(E158:H158)</f>
        <v>240</v>
      </c>
      <c r="E158" s="19"/>
      <c r="F158" s="19"/>
      <c r="G158" s="19">
        <v>240</v>
      </c>
      <c r="H158" s="19"/>
      <c r="I158" s="133"/>
      <c r="J158" s="186"/>
    </row>
    <row r="159" spans="1:10" ht="31.5" customHeight="1" thickBot="1" x14ac:dyDescent="0.3">
      <c r="A159" s="125"/>
      <c r="B159" s="134"/>
      <c r="C159" s="83">
        <v>2017</v>
      </c>
      <c r="D159" s="104">
        <f t="shared" si="65"/>
        <v>240</v>
      </c>
      <c r="E159" s="94"/>
      <c r="F159" s="94"/>
      <c r="G159" s="94">
        <v>240</v>
      </c>
      <c r="H159" s="94"/>
      <c r="I159" s="134"/>
      <c r="J159" s="187"/>
    </row>
    <row r="160" spans="1:10" ht="31.5" customHeight="1" thickBot="1" x14ac:dyDescent="0.3">
      <c r="A160" s="129" t="s">
        <v>14</v>
      </c>
      <c r="B160" s="130"/>
      <c r="C160" s="39" t="s">
        <v>67</v>
      </c>
      <c r="D160" s="99">
        <f>SUM(D157:D159)</f>
        <v>720</v>
      </c>
      <c r="E160" s="99">
        <f t="shared" ref="E160:H160" si="66">SUM(E157:E159)</f>
        <v>0</v>
      </c>
      <c r="F160" s="99">
        <f t="shared" si="66"/>
        <v>0</v>
      </c>
      <c r="G160" s="99">
        <f t="shared" si="66"/>
        <v>720</v>
      </c>
      <c r="H160" s="99">
        <f t="shared" si="66"/>
        <v>0</v>
      </c>
      <c r="I160" s="25"/>
      <c r="J160" s="28"/>
    </row>
    <row r="161" spans="1:10" ht="45.75" customHeight="1" x14ac:dyDescent="0.25">
      <c r="A161" s="190" t="s">
        <v>35</v>
      </c>
      <c r="B161" s="191" t="s">
        <v>54</v>
      </c>
      <c r="C161" s="9">
        <v>2015</v>
      </c>
      <c r="D161" s="104">
        <f>SUM(E161:H161)</f>
        <v>0</v>
      </c>
      <c r="E161" s="104"/>
      <c r="F161" s="104"/>
      <c r="G161" s="104"/>
      <c r="H161" s="104"/>
      <c r="I161" s="191" t="s">
        <v>45</v>
      </c>
      <c r="J161" s="192"/>
    </row>
    <row r="162" spans="1:10" ht="45.75" customHeight="1" x14ac:dyDescent="0.25">
      <c r="A162" s="124"/>
      <c r="B162" s="133"/>
      <c r="C162" s="1">
        <v>2016</v>
      </c>
      <c r="D162" s="104">
        <f t="shared" ref="D162:D163" si="67">SUM(E162:H162)</f>
        <v>0</v>
      </c>
      <c r="E162" s="19"/>
      <c r="F162" s="19"/>
      <c r="G162" s="19"/>
      <c r="H162" s="19"/>
      <c r="I162" s="133"/>
      <c r="J162" s="186"/>
    </row>
    <row r="163" spans="1:10" ht="45.75" customHeight="1" thickBot="1" x14ac:dyDescent="0.3">
      <c r="A163" s="125"/>
      <c r="B163" s="134"/>
      <c r="C163" s="83">
        <v>2017</v>
      </c>
      <c r="D163" s="104">
        <f t="shared" si="67"/>
        <v>0</v>
      </c>
      <c r="E163" s="94"/>
      <c r="F163" s="94"/>
      <c r="G163" s="94"/>
      <c r="H163" s="94"/>
      <c r="I163" s="134"/>
      <c r="J163" s="187"/>
    </row>
    <row r="164" spans="1:10" ht="38.25" customHeight="1" thickBot="1" x14ac:dyDescent="0.3">
      <c r="A164" s="129" t="s">
        <v>14</v>
      </c>
      <c r="B164" s="130"/>
      <c r="C164" s="39" t="s">
        <v>67</v>
      </c>
      <c r="D164" s="99">
        <f>SUM(D161:D163)</f>
        <v>0</v>
      </c>
      <c r="E164" s="99">
        <f t="shared" ref="E164:H164" si="68">SUM(E161:E163)</f>
        <v>0</v>
      </c>
      <c r="F164" s="99">
        <f t="shared" si="68"/>
        <v>0</v>
      </c>
      <c r="G164" s="99">
        <f t="shared" si="68"/>
        <v>0</v>
      </c>
      <c r="H164" s="99">
        <f t="shared" si="68"/>
        <v>0</v>
      </c>
      <c r="I164" s="6"/>
      <c r="J164" s="14"/>
    </row>
    <row r="165" spans="1:10" ht="48" customHeight="1" x14ac:dyDescent="0.25">
      <c r="A165" s="190" t="s">
        <v>36</v>
      </c>
      <c r="B165" s="191" t="s">
        <v>55</v>
      </c>
      <c r="C165" s="9">
        <v>2015</v>
      </c>
      <c r="D165" s="104">
        <f>SUM(E165:H165)</f>
        <v>0</v>
      </c>
      <c r="E165" s="104"/>
      <c r="F165" s="104"/>
      <c r="G165" s="104"/>
      <c r="H165" s="104"/>
      <c r="I165" s="127" t="s">
        <v>45</v>
      </c>
      <c r="J165" s="192" t="s">
        <v>86</v>
      </c>
    </row>
    <row r="166" spans="1:10" ht="48" customHeight="1" x14ac:dyDescent="0.25">
      <c r="A166" s="124"/>
      <c r="B166" s="133"/>
      <c r="C166" s="1">
        <v>2016</v>
      </c>
      <c r="D166" s="104">
        <f t="shared" ref="D166:D167" si="69">SUM(E166:H166)</f>
        <v>0</v>
      </c>
      <c r="E166" s="19"/>
      <c r="F166" s="19"/>
      <c r="G166" s="19"/>
      <c r="H166" s="19"/>
      <c r="I166" s="127"/>
      <c r="J166" s="186"/>
    </row>
    <row r="167" spans="1:10" ht="48" customHeight="1" thickBot="1" x14ac:dyDescent="0.3">
      <c r="A167" s="125"/>
      <c r="B167" s="134"/>
      <c r="C167" s="83">
        <v>2017</v>
      </c>
      <c r="D167" s="104">
        <f t="shared" si="69"/>
        <v>0</v>
      </c>
      <c r="E167" s="94"/>
      <c r="F167" s="94"/>
      <c r="G167" s="94"/>
      <c r="H167" s="94"/>
      <c r="I167" s="131"/>
      <c r="J167" s="187"/>
    </row>
    <row r="168" spans="1:10" ht="37.5" customHeight="1" thickBot="1" x14ac:dyDescent="0.3">
      <c r="A168" s="129" t="s">
        <v>14</v>
      </c>
      <c r="B168" s="130"/>
      <c r="C168" s="39" t="s">
        <v>67</v>
      </c>
      <c r="D168" s="98">
        <f>SUM(D165:D167)</f>
        <v>0</v>
      </c>
      <c r="E168" s="98">
        <f t="shared" ref="E168:H168" si="70">SUM(E165:E167)</f>
        <v>0</v>
      </c>
      <c r="F168" s="98">
        <f t="shared" si="70"/>
        <v>0</v>
      </c>
      <c r="G168" s="98">
        <f t="shared" si="70"/>
        <v>0</v>
      </c>
      <c r="H168" s="98">
        <f t="shared" si="70"/>
        <v>0</v>
      </c>
      <c r="I168" s="10"/>
      <c r="J168" s="85"/>
    </row>
    <row r="169" spans="1:10" ht="73.5" customHeight="1" x14ac:dyDescent="0.25">
      <c r="A169" s="123" t="s">
        <v>39</v>
      </c>
      <c r="B169" s="132" t="s">
        <v>56</v>
      </c>
      <c r="C169" s="12">
        <v>2015</v>
      </c>
      <c r="D169" s="41">
        <f>SUM(E169:H169)</f>
        <v>0</v>
      </c>
      <c r="E169" s="17"/>
      <c r="F169" s="17"/>
      <c r="G169" s="17"/>
      <c r="H169" s="17"/>
      <c r="I169" s="132" t="s">
        <v>45</v>
      </c>
      <c r="J169" s="185"/>
    </row>
    <row r="170" spans="1:10" ht="73.5" customHeight="1" x14ac:dyDescent="0.25">
      <c r="A170" s="124"/>
      <c r="B170" s="133"/>
      <c r="C170" s="1">
        <v>2016</v>
      </c>
      <c r="D170" s="19">
        <f t="shared" ref="D170:D171" si="71">SUM(E170:H170)</f>
        <v>0</v>
      </c>
      <c r="E170" s="19"/>
      <c r="F170" s="19"/>
      <c r="G170" s="19"/>
      <c r="H170" s="19"/>
      <c r="I170" s="133"/>
      <c r="J170" s="186"/>
    </row>
    <row r="171" spans="1:10" ht="73.5" customHeight="1" thickBot="1" x14ac:dyDescent="0.3">
      <c r="A171" s="125"/>
      <c r="B171" s="134"/>
      <c r="C171" s="83">
        <v>2017</v>
      </c>
      <c r="D171" s="104">
        <f t="shared" si="71"/>
        <v>0</v>
      </c>
      <c r="E171" s="94"/>
      <c r="F171" s="94"/>
      <c r="G171" s="94"/>
      <c r="H171" s="94"/>
      <c r="I171" s="134"/>
      <c r="J171" s="187"/>
    </row>
    <row r="172" spans="1:10" ht="49.5" customHeight="1" thickBot="1" x14ac:dyDescent="0.3">
      <c r="A172" s="129" t="s">
        <v>14</v>
      </c>
      <c r="B172" s="130"/>
      <c r="C172" s="39" t="s">
        <v>67</v>
      </c>
      <c r="D172" s="99">
        <f>SUM(D169:D171)</f>
        <v>0</v>
      </c>
      <c r="E172" s="99">
        <f t="shared" ref="E172" si="72">SUM(E99:E101)</f>
        <v>0</v>
      </c>
      <c r="F172" s="99">
        <v>0</v>
      </c>
      <c r="G172" s="99">
        <f>SUM(G169:G171)</f>
        <v>0</v>
      </c>
      <c r="H172" s="99">
        <f t="shared" ref="H172" si="73">SUM(H99:H101)</f>
        <v>0</v>
      </c>
      <c r="I172" s="6"/>
      <c r="J172" s="14"/>
    </row>
    <row r="173" spans="1:10" ht="41.25" customHeight="1" x14ac:dyDescent="0.25">
      <c r="A173" s="190" t="s">
        <v>40</v>
      </c>
      <c r="B173" s="191" t="s">
        <v>57</v>
      </c>
      <c r="C173" s="9">
        <v>2015</v>
      </c>
      <c r="D173" s="104">
        <f>SUM(E173:H173)</f>
        <v>0</v>
      </c>
      <c r="E173" s="104"/>
      <c r="F173" s="104"/>
      <c r="G173" s="104"/>
      <c r="H173" s="104"/>
      <c r="I173" s="191" t="s">
        <v>45</v>
      </c>
      <c r="J173" s="192"/>
    </row>
    <row r="174" spans="1:10" ht="41.25" customHeight="1" x14ac:dyDescent="0.25">
      <c r="A174" s="124"/>
      <c r="B174" s="133"/>
      <c r="C174" s="1">
        <v>2016</v>
      </c>
      <c r="D174" s="19">
        <f t="shared" ref="D174:D175" si="74">SUM(E174:H174)</f>
        <v>0</v>
      </c>
      <c r="E174" s="19"/>
      <c r="F174" s="19"/>
      <c r="G174" s="19"/>
      <c r="H174" s="19"/>
      <c r="I174" s="133"/>
      <c r="J174" s="186"/>
    </row>
    <row r="175" spans="1:10" ht="41.25" customHeight="1" thickBot="1" x14ac:dyDescent="0.3">
      <c r="A175" s="148"/>
      <c r="B175" s="188"/>
      <c r="C175" s="13">
        <v>2017</v>
      </c>
      <c r="D175" s="104">
        <f t="shared" si="74"/>
        <v>0</v>
      </c>
      <c r="E175" s="104"/>
      <c r="F175" s="104"/>
      <c r="G175" s="104"/>
      <c r="H175" s="104"/>
      <c r="I175" s="188"/>
      <c r="J175" s="189"/>
    </row>
    <row r="176" spans="1:10" ht="34.5" customHeight="1" thickBot="1" x14ac:dyDescent="0.3">
      <c r="A176" s="129" t="s">
        <v>14</v>
      </c>
      <c r="B176" s="130"/>
      <c r="C176" s="193" t="s">
        <v>67</v>
      </c>
      <c r="D176" s="98">
        <f>SUM(D173:D175)</f>
        <v>0</v>
      </c>
      <c r="E176" s="98">
        <f t="shared" ref="E176:H176" si="75">SUM(E173:E175)</f>
        <v>0</v>
      </c>
      <c r="F176" s="98">
        <f t="shared" si="75"/>
        <v>0</v>
      </c>
      <c r="G176" s="98">
        <f t="shared" si="75"/>
        <v>0</v>
      </c>
      <c r="H176" s="98">
        <f t="shared" si="75"/>
        <v>0</v>
      </c>
      <c r="I176" s="10"/>
      <c r="J176" s="85"/>
    </row>
    <row r="177" spans="1:10" ht="32.25" customHeight="1" thickBot="1" x14ac:dyDescent="0.3">
      <c r="A177" s="157" t="s">
        <v>18</v>
      </c>
      <c r="B177" s="195"/>
      <c r="C177" s="194"/>
      <c r="D177" s="98">
        <f>D176+D172+D168+D164+D160+D156+D152+D148+D144+D140+D136</f>
        <v>9260.5</v>
      </c>
      <c r="E177" s="98">
        <f t="shared" ref="E177:G177" si="76">E176+E172+E168+E164+E160+E156+E152+E148+E144+E140+E136</f>
        <v>0</v>
      </c>
      <c r="F177" s="98">
        <f t="shared" si="76"/>
        <v>0</v>
      </c>
      <c r="G177" s="98">
        <f t="shared" si="76"/>
        <v>9260.5</v>
      </c>
      <c r="H177" s="98">
        <f>H176+H172+H168+H164+H160+H156+H152+H148+H144+H140+H136</f>
        <v>0</v>
      </c>
      <c r="I177" s="29"/>
      <c r="J177" s="85"/>
    </row>
    <row r="178" spans="1:10" ht="16.5" thickBot="1" x14ac:dyDescent="0.3">
      <c r="A178" s="196" t="s">
        <v>63</v>
      </c>
      <c r="B178" s="197"/>
      <c r="C178" s="56">
        <v>2015</v>
      </c>
      <c r="D178" s="113">
        <f>D173+D169+D165+D161+D157+D153+D149+D145+D141+D137+D133</f>
        <v>3620.2999999999997</v>
      </c>
      <c r="E178" s="114">
        <f t="shared" ref="E178:H178" si="77">E173+E169+E165+E161+E157+E153+E149+E145+E141+E137+E133</f>
        <v>0</v>
      </c>
      <c r="F178" s="114">
        <f t="shared" si="77"/>
        <v>0</v>
      </c>
      <c r="G178" s="114">
        <f t="shared" si="77"/>
        <v>3620.2999999999997</v>
      </c>
      <c r="H178" s="115">
        <f t="shared" si="77"/>
        <v>0</v>
      </c>
      <c r="I178" s="59"/>
      <c r="J178" s="35"/>
    </row>
    <row r="179" spans="1:10" ht="16.5" thickBot="1" x14ac:dyDescent="0.3">
      <c r="A179" s="198"/>
      <c r="B179" s="199"/>
      <c r="C179" s="57">
        <v>2016</v>
      </c>
      <c r="D179" s="113">
        <f>D174+D170+D166+D162+D158+D154+D150+D146+D142+D138+D134</f>
        <v>2820.1</v>
      </c>
      <c r="E179" s="114">
        <f t="shared" ref="E179:H179" si="78">E174+E170+E166+E162+E158+E154+E150+E146+E142+E138+E134</f>
        <v>0</v>
      </c>
      <c r="F179" s="114">
        <f t="shared" si="78"/>
        <v>0</v>
      </c>
      <c r="G179" s="114">
        <f t="shared" si="78"/>
        <v>2820.1</v>
      </c>
      <c r="H179" s="115">
        <f t="shared" si="78"/>
        <v>0</v>
      </c>
      <c r="I179" s="60"/>
      <c r="J179" s="32"/>
    </row>
    <row r="180" spans="1:10" ht="16.5" thickBot="1" x14ac:dyDescent="0.3">
      <c r="A180" s="200"/>
      <c r="B180" s="201"/>
      <c r="C180" s="58">
        <v>2017</v>
      </c>
      <c r="D180" s="116">
        <f t="shared" ref="D180:H180" si="79">D175+D171+D167+D163+D159+D155+D151+D147+D143+D139+D135</f>
        <v>2820.1</v>
      </c>
      <c r="E180" s="112">
        <f t="shared" si="79"/>
        <v>0</v>
      </c>
      <c r="F180" s="112">
        <f t="shared" si="79"/>
        <v>0</v>
      </c>
      <c r="G180" s="112">
        <f t="shared" si="79"/>
        <v>2820.1</v>
      </c>
      <c r="H180" s="117">
        <f t="shared" si="79"/>
        <v>0</v>
      </c>
      <c r="I180" s="61"/>
      <c r="J180" s="36"/>
    </row>
    <row r="181" spans="1:10" ht="16.5" thickBot="1" x14ac:dyDescent="0.3">
      <c r="A181" s="202" t="s">
        <v>43</v>
      </c>
      <c r="B181" s="203"/>
      <c r="C181" s="204"/>
      <c r="D181" s="118">
        <f t="shared" ref="D181:H184" si="80">D27+D116+D177</f>
        <v>1185546.3</v>
      </c>
      <c r="E181" s="118">
        <f t="shared" si="80"/>
        <v>0</v>
      </c>
      <c r="F181" s="118">
        <f t="shared" si="80"/>
        <v>841680</v>
      </c>
      <c r="G181" s="118">
        <f t="shared" si="80"/>
        <v>343866.3</v>
      </c>
      <c r="H181" s="118">
        <f t="shared" si="80"/>
        <v>0</v>
      </c>
      <c r="I181" s="46"/>
      <c r="J181" s="86"/>
    </row>
    <row r="182" spans="1:10" ht="16.5" thickBot="1" x14ac:dyDescent="0.3">
      <c r="A182" s="196" t="s">
        <v>63</v>
      </c>
      <c r="B182" s="197"/>
      <c r="C182" s="50">
        <v>2015</v>
      </c>
      <c r="D182" s="118">
        <f t="shared" si="80"/>
        <v>524061.1</v>
      </c>
      <c r="E182" s="118">
        <f t="shared" si="80"/>
        <v>0</v>
      </c>
      <c r="F182" s="118">
        <f t="shared" si="80"/>
        <v>381870</v>
      </c>
      <c r="G182" s="118">
        <f t="shared" si="80"/>
        <v>142191.1</v>
      </c>
      <c r="H182" s="118">
        <f t="shared" si="80"/>
        <v>0</v>
      </c>
      <c r="I182" s="47"/>
      <c r="J182" s="37"/>
    </row>
    <row r="183" spans="1:10" ht="16.5" thickBot="1" x14ac:dyDescent="0.3">
      <c r="A183" s="198"/>
      <c r="B183" s="199"/>
      <c r="C183" s="51">
        <v>2016</v>
      </c>
      <c r="D183" s="118">
        <f t="shared" si="80"/>
        <v>430561.4</v>
      </c>
      <c r="E183" s="118">
        <f t="shared" si="80"/>
        <v>0</v>
      </c>
      <c r="F183" s="118">
        <f t="shared" si="80"/>
        <v>328410</v>
      </c>
      <c r="G183" s="118">
        <f t="shared" si="80"/>
        <v>102151.40000000002</v>
      </c>
      <c r="H183" s="118">
        <f t="shared" si="80"/>
        <v>0</v>
      </c>
      <c r="I183" s="48"/>
      <c r="J183" s="33"/>
    </row>
    <row r="184" spans="1:10" ht="16.5" thickBot="1" x14ac:dyDescent="0.3">
      <c r="A184" s="200"/>
      <c r="B184" s="201"/>
      <c r="C184" s="52">
        <v>2017</v>
      </c>
      <c r="D184" s="119">
        <f t="shared" si="80"/>
        <v>230923.8</v>
      </c>
      <c r="E184" s="119">
        <f t="shared" si="80"/>
        <v>0</v>
      </c>
      <c r="F184" s="119">
        <f t="shared" si="80"/>
        <v>131400</v>
      </c>
      <c r="G184" s="119">
        <f t="shared" si="80"/>
        <v>99523.800000000017</v>
      </c>
      <c r="H184" s="119">
        <f t="shared" si="80"/>
        <v>0</v>
      </c>
      <c r="I184" s="44"/>
      <c r="J184" s="34"/>
    </row>
  </sheetData>
  <mergeCells count="192">
    <mergeCell ref="A176:B176"/>
    <mergeCell ref="C176:C177"/>
    <mergeCell ref="A177:B177"/>
    <mergeCell ref="A178:B180"/>
    <mergeCell ref="A181:C181"/>
    <mergeCell ref="A182:B184"/>
    <mergeCell ref="A168:B168"/>
    <mergeCell ref="A169:A171"/>
    <mergeCell ref="B169:B171"/>
    <mergeCell ref="I169:I171"/>
    <mergeCell ref="J169:J171"/>
    <mergeCell ref="A172:B172"/>
    <mergeCell ref="A173:A175"/>
    <mergeCell ref="B173:B175"/>
    <mergeCell ref="I173:I175"/>
    <mergeCell ref="J173:J175"/>
    <mergeCell ref="A160:B160"/>
    <mergeCell ref="A161:A163"/>
    <mergeCell ref="B161:B163"/>
    <mergeCell ref="I161:I163"/>
    <mergeCell ref="J161:J163"/>
    <mergeCell ref="A164:B164"/>
    <mergeCell ref="A165:A167"/>
    <mergeCell ref="B165:B167"/>
    <mergeCell ref="I165:I167"/>
    <mergeCell ref="J165:J167"/>
    <mergeCell ref="A152:B152"/>
    <mergeCell ref="A153:A155"/>
    <mergeCell ref="B153:B155"/>
    <mergeCell ref="I153:I155"/>
    <mergeCell ref="J153:J155"/>
    <mergeCell ref="A156:B156"/>
    <mergeCell ref="A157:A159"/>
    <mergeCell ref="B157:B159"/>
    <mergeCell ref="I157:I159"/>
    <mergeCell ref="J157:J159"/>
    <mergeCell ref="A144:B144"/>
    <mergeCell ref="A145:A147"/>
    <mergeCell ref="B145:B147"/>
    <mergeCell ref="I145:I147"/>
    <mergeCell ref="J145:J147"/>
    <mergeCell ref="A148:B148"/>
    <mergeCell ref="A149:A151"/>
    <mergeCell ref="B149:B151"/>
    <mergeCell ref="I149:I151"/>
    <mergeCell ref="J149:J151"/>
    <mergeCell ref="A136:B136"/>
    <mergeCell ref="A137:A139"/>
    <mergeCell ref="B137:B139"/>
    <mergeCell ref="I137:I139"/>
    <mergeCell ref="J137:J139"/>
    <mergeCell ref="A140:B140"/>
    <mergeCell ref="A141:A143"/>
    <mergeCell ref="B141:B143"/>
    <mergeCell ref="I141:I143"/>
    <mergeCell ref="J141:J143"/>
    <mergeCell ref="A128:J128"/>
    <mergeCell ref="A129:A131"/>
    <mergeCell ref="B129:B131"/>
    <mergeCell ref="C129:C131"/>
    <mergeCell ref="D129:H129"/>
    <mergeCell ref="D130:D131"/>
    <mergeCell ref="E130:H130"/>
    <mergeCell ref="A133:A135"/>
    <mergeCell ref="B133:B135"/>
    <mergeCell ref="I133:I135"/>
    <mergeCell ref="J133:J135"/>
    <mergeCell ref="F1:J1"/>
    <mergeCell ref="F2:J2"/>
    <mergeCell ref="D3:J3"/>
    <mergeCell ref="F4:J4"/>
    <mergeCell ref="A28:B30"/>
    <mergeCell ref="B19:B21"/>
    <mergeCell ref="A19:A21"/>
    <mergeCell ref="I19:I22"/>
    <mergeCell ref="B23:B25"/>
    <mergeCell ref="A10:J10"/>
    <mergeCell ref="A14:B14"/>
    <mergeCell ref="A18:B18"/>
    <mergeCell ref="A5:J5"/>
    <mergeCell ref="A6:A8"/>
    <mergeCell ref="B6:B8"/>
    <mergeCell ref="C6:C8"/>
    <mergeCell ref="D6:H6"/>
    <mergeCell ref="E7:H7"/>
    <mergeCell ref="D7:D8"/>
    <mergeCell ref="I11:I14"/>
    <mergeCell ref="I15:I18"/>
    <mergeCell ref="B11:B13"/>
    <mergeCell ref="A11:A13"/>
    <mergeCell ref="B15:B17"/>
    <mergeCell ref="A15:A17"/>
    <mergeCell ref="I23:I25"/>
    <mergeCell ref="A22:B22"/>
    <mergeCell ref="A26:B26"/>
    <mergeCell ref="A27:B27"/>
    <mergeCell ref="A23:A25"/>
    <mergeCell ref="A36:J36"/>
    <mergeCell ref="A41:J41"/>
    <mergeCell ref="A42:A44"/>
    <mergeCell ref="B42:B44"/>
    <mergeCell ref="A37:A39"/>
    <mergeCell ref="B37:B39"/>
    <mergeCell ref="C37:C39"/>
    <mergeCell ref="D37:H37"/>
    <mergeCell ref="D38:D39"/>
    <mergeCell ref="E38:H38"/>
    <mergeCell ref="A45:B45"/>
    <mergeCell ref="J42:J45"/>
    <mergeCell ref="I42:I45"/>
    <mergeCell ref="I64:I67"/>
    <mergeCell ref="J64:J67"/>
    <mergeCell ref="I68:I71"/>
    <mergeCell ref="J68:J71"/>
    <mergeCell ref="A71:B71"/>
    <mergeCell ref="A60:A62"/>
    <mergeCell ref="B60:B62"/>
    <mergeCell ref="A63:B63"/>
    <mergeCell ref="A64:A66"/>
    <mergeCell ref="B64:B66"/>
    <mergeCell ref="I60:I63"/>
    <mergeCell ref="J60:J63"/>
    <mergeCell ref="A67:B67"/>
    <mergeCell ref="A68:A70"/>
    <mergeCell ref="B68:B70"/>
    <mergeCell ref="A53:B53"/>
    <mergeCell ref="A54:B54"/>
    <mergeCell ref="A59:J59"/>
    <mergeCell ref="A55:B57"/>
    <mergeCell ref="J50:J53"/>
    <mergeCell ref="I50:I53"/>
    <mergeCell ref="A117:B119"/>
    <mergeCell ref="A99:B99"/>
    <mergeCell ref="A100:A102"/>
    <mergeCell ref="B100:B102"/>
    <mergeCell ref="A103:B103"/>
    <mergeCell ref="A112:B112"/>
    <mergeCell ref="A116:C116"/>
    <mergeCell ref="A113:B115"/>
    <mergeCell ref="A104:A106"/>
    <mergeCell ref="B104:B106"/>
    <mergeCell ref="B108:B110"/>
    <mergeCell ref="I104:I107"/>
    <mergeCell ref="J104:J107"/>
    <mergeCell ref="A107:B107"/>
    <mergeCell ref="A88:A90"/>
    <mergeCell ref="B88:B90"/>
    <mergeCell ref="I88:I91"/>
    <mergeCell ref="J88:J91"/>
    <mergeCell ref="A91:B91"/>
    <mergeCell ref="J80:J83"/>
    <mergeCell ref="I84:I87"/>
    <mergeCell ref="J84:J87"/>
    <mergeCell ref="J96:J99"/>
    <mergeCell ref="I100:I103"/>
    <mergeCell ref="J100:J103"/>
    <mergeCell ref="A92:A94"/>
    <mergeCell ref="B92:B94"/>
    <mergeCell ref="A95:B95"/>
    <mergeCell ref="A84:A86"/>
    <mergeCell ref="B84:B86"/>
    <mergeCell ref="A49:B49"/>
    <mergeCell ref="A50:A52"/>
    <mergeCell ref="B50:B52"/>
    <mergeCell ref="J46:J49"/>
    <mergeCell ref="I46:I49"/>
    <mergeCell ref="A46:A48"/>
    <mergeCell ref="B46:B48"/>
    <mergeCell ref="J108:J111"/>
    <mergeCell ref="A108:A110"/>
    <mergeCell ref="I108:I111"/>
    <mergeCell ref="A111:B111"/>
    <mergeCell ref="I76:I79"/>
    <mergeCell ref="J76:J79"/>
    <mergeCell ref="A72:A74"/>
    <mergeCell ref="B72:B74"/>
    <mergeCell ref="I80:I83"/>
    <mergeCell ref="A83:B83"/>
    <mergeCell ref="A75:B75"/>
    <mergeCell ref="A76:A78"/>
    <mergeCell ref="B76:B78"/>
    <mergeCell ref="A79:B79"/>
    <mergeCell ref="I72:I75"/>
    <mergeCell ref="J72:J75"/>
    <mergeCell ref="A96:A98"/>
    <mergeCell ref="A87:B87"/>
    <mergeCell ref="A80:A82"/>
    <mergeCell ref="B80:B82"/>
    <mergeCell ref="B96:B98"/>
    <mergeCell ref="I92:I95"/>
    <mergeCell ref="J92:J95"/>
    <mergeCell ref="I96:I99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2015-02-02T11:21:28Z</dcterms:modified>
</cp:coreProperties>
</file>