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30" yWindow="255" windowWidth="15450" windowHeight="10320"/>
  </bookViews>
  <sheets>
    <sheet name="Бюджет" sheetId="3" r:id="rId1"/>
  </sheets>
  <definedNames>
    <definedName name="APPT" localSheetId="0">Бюджет!$A$18</definedName>
    <definedName name="FIO" localSheetId="0">Бюджет!$H$18</definedName>
    <definedName name="SIGN" localSheetId="0">Бюджет!$A$18:$J$19</definedName>
    <definedName name="_xlnm.Print_Titles" localSheetId="0">Бюджет!$8:$9</definedName>
  </definedNames>
  <calcPr calcId="144525"/>
</workbook>
</file>

<file path=xl/calcChain.xml><?xml version="1.0" encoding="utf-8"?>
<calcChain xmlns="http://schemas.openxmlformats.org/spreadsheetml/2006/main">
  <c r="E30" i="3" l="1"/>
  <c r="E29" i="3"/>
  <c r="E28" i="3" l="1"/>
  <c r="D24" i="3"/>
  <c r="D26" i="3"/>
  <c r="F10" i="3"/>
  <c r="G41" i="3" l="1"/>
  <c r="F41" i="3"/>
  <c r="D29" i="3"/>
  <c r="D32" i="3"/>
  <c r="D35" i="3"/>
  <c r="E35" i="3" s="1"/>
  <c r="D34" i="3"/>
  <c r="D38" i="3"/>
  <c r="E12" i="3"/>
  <c r="E13" i="3"/>
  <c r="E14" i="3"/>
  <c r="E16" i="3"/>
  <c r="E18" i="3"/>
  <c r="E19" i="3"/>
  <c r="E22" i="3"/>
  <c r="E23" i="3"/>
  <c r="E27" i="3"/>
  <c r="E25" i="3" s="1"/>
  <c r="E33" i="3"/>
  <c r="E11" i="3"/>
  <c r="E10" i="3" s="1"/>
  <c r="E17" i="3" l="1"/>
  <c r="E41" i="3" s="1"/>
  <c r="D41" i="3"/>
</calcChain>
</file>

<file path=xl/sharedStrings.xml><?xml version="1.0" encoding="utf-8"?>
<sst xmlns="http://schemas.openxmlformats.org/spreadsheetml/2006/main" count="80" uniqueCount="79">
  <si>
    <t>Ассигнования 2012  год</t>
  </si>
  <si>
    <t>Ассигнования 2013  год</t>
  </si>
  <si>
    <t>Ассигнования 2014  год</t>
  </si>
  <si>
    <t>Долгосрочная муниципальная целевая программа "Развитие инвестиционной деятельности на территории Городищенского муниципального района Волгоградской области на 2012-2015 годы"</t>
  </si>
  <si>
    <t>7951700</t>
  </si>
  <si>
    <t>7951710</t>
  </si>
  <si>
    <t>Долгосрочная муниципальная целевая программа "Сохранение и развитие объектов здравоохранения на 2012-2014 годы"</t>
  </si>
  <si>
    <t>7952800</t>
  </si>
  <si>
    <t>Долгосрочная муниципальная целевая программа «Охрана окружающей среды Городищенского муниципального района Волгоградской области на 2012-2016 гг.»</t>
  </si>
  <si>
    <t>7952200</t>
  </si>
  <si>
    <t>Долгосрочная муниципальная целевая программа «Развитие и модернизация сети образовательных учреждений на территории Городищенского муниципального района на 2011-2013 гг.»</t>
  </si>
  <si>
    <t>7951900</t>
  </si>
  <si>
    <t>Долгосрочная районная целевая программа "Развитие агропромышленного комплекса Городищенского муниципального района на 2012-2015 годы"</t>
  </si>
  <si>
    <t>7952300</t>
  </si>
  <si>
    <t>Комплексная муниципальная целевая программа по профилактике правонарушений в Городищенском муниципальном районе на 2011-2013 годы</t>
  </si>
  <si>
    <t>7951000</t>
  </si>
  <si>
    <t>Муниципальная целевая программа "Обеспечение пожарной безопасности и антитеррорестической защищенности на 2012-2014гг"</t>
  </si>
  <si>
    <t>7952000</t>
  </si>
  <si>
    <t>Муниципальная целевая программа "Патриотическое воспитание и допризывная подготовка молодежи Городищенского муниципального района на 2012-2014 г.г."</t>
  </si>
  <si>
    <t>7952400</t>
  </si>
  <si>
    <t>Муниципальная целевая программа "Развитие отрасли "Образование" на территории Городищенского муниципального района на 2011-2014гг"</t>
  </si>
  <si>
    <t>7952100</t>
  </si>
  <si>
    <t>Муниципальная целевая программа "Функционирование и развитие системы управления Городищенского муниципального района на 2011-2014годы"</t>
  </si>
  <si>
    <t>7951810</t>
  </si>
  <si>
    <t>Муниципальная целевая программа «Функционирование и развитие системы управления Городищенского муниципального района Волгоградской области на 2011-2014 гг.»</t>
  </si>
  <si>
    <t>7951800</t>
  </si>
  <si>
    <t>Муниципальная целевая программа"Сохранение и развитие муниципальных учреждений культуры, спорта и молодежной политики Городищенского муниципального района на 2012-2016годы"</t>
  </si>
  <si>
    <t>7952600</t>
  </si>
  <si>
    <t>Подпрограмма "АНТИ-ВИЧ/СПИД"</t>
  </si>
  <si>
    <t>7950104</t>
  </si>
  <si>
    <t>Подпрограмма "Безопасное материнство"</t>
  </si>
  <si>
    <t>7950302</t>
  </si>
  <si>
    <t>Подпрограмма "Вакцинопрофилактика"</t>
  </si>
  <si>
    <t>7950106</t>
  </si>
  <si>
    <t>Подпрограмма "Здоровый ребенок"</t>
  </si>
  <si>
    <t>7950301</t>
  </si>
  <si>
    <t>Подпрограмма "Неотложные меры по активному выявлению и профилактике туберкулеза"</t>
  </si>
  <si>
    <t>7950102</t>
  </si>
  <si>
    <t>Подпрограмма "Профилактика и лечение артериальной гипертонии"</t>
  </si>
  <si>
    <t>7950107</t>
  </si>
  <si>
    <t>Подпрограмма "Профилактика трансмиссивных инфекций"</t>
  </si>
  <si>
    <t>7950105</t>
  </si>
  <si>
    <t>Подпрограмма "Развитие инвестиционной деятельности на территории Городищенского муниципального района Волгоградской области на 2012-2015 годы"</t>
  </si>
  <si>
    <t>7951720</t>
  </si>
  <si>
    <t>Подпрограмма "Развитие информатизации Городищенского муниципального района Волгоградской области на 2011-2014 годы"</t>
  </si>
  <si>
    <t>7951830</t>
  </si>
  <si>
    <t>Подпрограмма "Сахарный диабет"</t>
  </si>
  <si>
    <t>7950101</t>
  </si>
  <si>
    <t>Подпрограмма "Снижение административных барьеров, оптимизация и повышение качества предоставления государственных муниципальных услуг, в том числе на базе МФЦ предоставления государственных и муниципальных услуг в Городищенском муниципальном районе Волгоградской области на 2011-2014г.г."</t>
  </si>
  <si>
    <t>7951820</t>
  </si>
  <si>
    <t>Программа по энергосбережению и повышению энергетической эффективности Городищенского муниципального района</t>
  </si>
  <si>
    <t>7951600</t>
  </si>
  <si>
    <t>Районная целевая программа "Комплексные меры противодействия наркомании на территории Городищенского муниципального района на 2012-2014 годы"</t>
  </si>
  <si>
    <t>7952700</t>
  </si>
  <si>
    <t>Районная целевая программа "Молодой семье - доступное жильё на 2010-2013г.г."</t>
  </si>
  <si>
    <t>7951200</t>
  </si>
  <si>
    <t>Районная целевая программа "Повышение безопасности дорожного движения на территории Городищенского муниципального района на 2010-2012 годы"</t>
  </si>
  <si>
    <t>7950800</t>
  </si>
  <si>
    <t>Районная целевая программа "Профилактика внутрибольничных инфекций"</t>
  </si>
  <si>
    <t>7951500</t>
  </si>
  <si>
    <t>поправки</t>
  </si>
  <si>
    <t>Ассигнования 2012 год</t>
  </si>
  <si>
    <t>1</t>
  </si>
  <si>
    <t>2</t>
  </si>
  <si>
    <t>3</t>
  </si>
  <si>
    <t>4</t>
  </si>
  <si>
    <t>5</t>
  </si>
  <si>
    <t>Приложение № 15</t>
  </si>
  <si>
    <t>к Решению Городищенской районной Думы</t>
  </si>
  <si>
    <t>районных целевых программ на 2012-2014 г.г.</t>
  </si>
  <si>
    <t>Распределение бюджетных ассигнований на реализацию</t>
  </si>
  <si>
    <t>тыс.руб.</t>
  </si>
  <si>
    <t>ВСЕГО</t>
  </si>
  <si>
    <t>Наименование программы</t>
  </si>
  <si>
    <t>Целевая статья расходов</t>
  </si>
  <si>
    <t>Районная целевая программа "Предупреждение и борьба с социально-значимыми заболеваниями"</t>
  </si>
  <si>
    <t>Районная целевая программа "Здоровое поколение"</t>
  </si>
  <si>
    <t>7950300</t>
  </si>
  <si>
    <t>№628 от  20.12.2012г.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</si>
</sst>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?"/>
    <numFmt numFmtId="165" formatCode="#,##0.0"/>
  </numFmts>
  <fonts count="7" x14ac:knownFonts="1">
    <font>
      <sz val="10"/>
      <name val="Arial"/>
      <charset val="204"/>
    </font>
    <font>
      <sz val="8.5"/>
      <name val="MS Sans Serif"/>
      <family val="2"/>
      <charset val="204"/>
    </font>
    <font>
      <sz val="8"/>
      <name val="Arial Cyr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5" fontId="4" fillId="2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4" fillId="3" borderId="1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63"/>
  <sheetViews>
    <sheetView showGridLines="0" tabSelected="1" workbookViewId="0">
      <selection activeCell="N9" sqref="N9"/>
    </sheetView>
  </sheetViews>
  <sheetFormatPr defaultRowHeight="12.75" customHeight="1" x14ac:dyDescent="0.2"/>
  <cols>
    <col min="1" max="1" width="38.28515625" customWidth="1"/>
    <col min="2" max="2" width="11.5703125" customWidth="1"/>
    <col min="3" max="4" width="15.42578125" hidden="1" customWidth="1"/>
    <col min="5" max="7" width="15.42578125" customWidth="1"/>
    <col min="8" max="8" width="9.140625" customWidth="1"/>
    <col min="9" max="9" width="13.140625" bestFit="1" customWidth="1"/>
  </cols>
  <sheetData>
    <row r="1" spans="1:12" ht="12.75" customHeight="1" x14ac:dyDescent="0.2">
      <c r="A1" s="3"/>
      <c r="B1" s="3"/>
      <c r="C1" s="3"/>
      <c r="D1" s="3"/>
      <c r="E1" s="10"/>
      <c r="F1" s="11"/>
      <c r="G1" s="12" t="s">
        <v>67</v>
      </c>
      <c r="H1" s="1"/>
      <c r="I1" s="1"/>
      <c r="J1" s="1"/>
      <c r="K1" s="1"/>
      <c r="L1" s="1"/>
    </row>
    <row r="2" spans="1:12" ht="12.75" customHeight="1" x14ac:dyDescent="0.2">
      <c r="A2" s="2"/>
      <c r="B2" s="1"/>
      <c r="C2" s="1"/>
      <c r="D2" s="1"/>
      <c r="E2" s="20" t="s">
        <v>68</v>
      </c>
      <c r="F2" s="20"/>
      <c r="G2" s="20"/>
      <c r="H2" s="1"/>
      <c r="I2" s="1"/>
      <c r="J2" s="1"/>
      <c r="K2" s="1"/>
      <c r="L2" s="1"/>
    </row>
    <row r="3" spans="1:12" x14ac:dyDescent="0.2">
      <c r="A3" s="1"/>
      <c r="B3" s="1"/>
      <c r="C3" s="1"/>
      <c r="D3" s="1"/>
      <c r="E3" s="11"/>
      <c r="F3" s="20" t="s">
        <v>78</v>
      </c>
      <c r="G3" s="20"/>
      <c r="H3" s="1"/>
      <c r="I3" s="1"/>
      <c r="J3" s="1"/>
      <c r="K3" s="1"/>
      <c r="L3" s="1"/>
    </row>
    <row r="4" spans="1:12" ht="23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21" t="s">
        <v>70</v>
      </c>
      <c r="B5" s="21"/>
      <c r="C5" s="21"/>
      <c r="D5" s="21"/>
      <c r="E5" s="21"/>
      <c r="F5" s="21"/>
      <c r="G5" s="21"/>
      <c r="H5" s="1"/>
      <c r="I5" s="1"/>
      <c r="J5" s="1"/>
      <c r="K5" s="1"/>
      <c r="L5" s="1"/>
    </row>
    <row r="6" spans="1:12" ht="15.75" x14ac:dyDescent="0.25">
      <c r="A6" s="21" t="s">
        <v>69</v>
      </c>
      <c r="B6" s="21"/>
      <c r="C6" s="21"/>
      <c r="D6" s="21"/>
      <c r="E6" s="21"/>
      <c r="F6" s="21"/>
      <c r="G6" s="21"/>
      <c r="H6" s="1"/>
      <c r="I6" s="1"/>
      <c r="J6" s="1"/>
      <c r="K6" s="1"/>
      <c r="L6" s="1"/>
    </row>
    <row r="7" spans="1:12" ht="29.25" customHeight="1" x14ac:dyDescent="0.2">
      <c r="A7" s="1"/>
      <c r="B7" s="1"/>
      <c r="C7" s="1"/>
      <c r="D7" s="1"/>
      <c r="E7" s="1"/>
      <c r="F7" s="1"/>
      <c r="G7" s="12" t="s">
        <v>71</v>
      </c>
      <c r="H7" s="1"/>
      <c r="I7" s="1"/>
      <c r="J7" s="1"/>
      <c r="K7" s="1"/>
      <c r="L7" s="1"/>
    </row>
    <row r="8" spans="1:12" ht="38.25" x14ac:dyDescent="0.2">
      <c r="A8" s="4" t="s">
        <v>73</v>
      </c>
      <c r="B8" s="4" t="s">
        <v>74</v>
      </c>
      <c r="C8" s="4" t="s">
        <v>0</v>
      </c>
      <c r="D8" s="4" t="s">
        <v>60</v>
      </c>
      <c r="E8" s="4" t="s">
        <v>61</v>
      </c>
      <c r="F8" s="4" t="s">
        <v>1</v>
      </c>
      <c r="G8" s="4" t="s">
        <v>2</v>
      </c>
    </row>
    <row r="9" spans="1:12" x14ac:dyDescent="0.2">
      <c r="A9" s="4" t="s">
        <v>62</v>
      </c>
      <c r="B9" s="4" t="s">
        <v>63</v>
      </c>
      <c r="C9" s="4"/>
      <c r="D9" s="4"/>
      <c r="E9" s="4" t="s">
        <v>64</v>
      </c>
      <c r="F9" s="4" t="s">
        <v>65</v>
      </c>
      <c r="G9" s="4" t="s">
        <v>66</v>
      </c>
    </row>
    <row r="10" spans="1:12" ht="38.25" x14ac:dyDescent="0.2">
      <c r="A10" s="13" t="s">
        <v>75</v>
      </c>
      <c r="B10" s="14">
        <v>7950100</v>
      </c>
      <c r="C10" s="6"/>
      <c r="D10" s="6"/>
      <c r="E10" s="16">
        <f>E11+E12+E13+E14+E15+E16</f>
        <v>1669.4</v>
      </c>
      <c r="F10" s="7">
        <f>SUM(F11:F16)</f>
        <v>1611.2000000000003</v>
      </c>
      <c r="G10" s="15"/>
    </row>
    <row r="11" spans="1:12" x14ac:dyDescent="0.2">
      <c r="A11" s="5" t="s">
        <v>46</v>
      </c>
      <c r="B11" s="6" t="s">
        <v>47</v>
      </c>
      <c r="C11" s="7">
        <v>724.2</v>
      </c>
      <c r="D11" s="7"/>
      <c r="E11" s="16">
        <f>C11+D11</f>
        <v>724.2</v>
      </c>
      <c r="F11" s="7">
        <v>862</v>
      </c>
      <c r="G11" s="7"/>
    </row>
    <row r="12" spans="1:12" ht="38.25" x14ac:dyDescent="0.2">
      <c r="A12" s="5" t="s">
        <v>36</v>
      </c>
      <c r="B12" s="6" t="s">
        <v>37</v>
      </c>
      <c r="C12" s="7">
        <v>212.1</v>
      </c>
      <c r="D12" s="7"/>
      <c r="E12" s="16">
        <f t="shared" ref="E12:E35" si="0">C12+D12</f>
        <v>212.1</v>
      </c>
      <c r="F12" s="7">
        <v>228</v>
      </c>
      <c r="G12" s="7"/>
    </row>
    <row r="13" spans="1:12" x14ac:dyDescent="0.2">
      <c r="A13" s="5" t="s">
        <v>28</v>
      </c>
      <c r="B13" s="6" t="s">
        <v>29</v>
      </c>
      <c r="C13" s="7">
        <v>121.7</v>
      </c>
      <c r="D13" s="7"/>
      <c r="E13" s="16">
        <f t="shared" si="0"/>
        <v>121.7</v>
      </c>
      <c r="F13" s="7">
        <v>130</v>
      </c>
      <c r="G13" s="7"/>
    </row>
    <row r="14" spans="1:12" ht="25.5" x14ac:dyDescent="0.2">
      <c r="A14" s="5" t="s">
        <v>40</v>
      </c>
      <c r="B14" s="6" t="s">
        <v>41</v>
      </c>
      <c r="C14" s="7">
        <v>145.1</v>
      </c>
      <c r="D14" s="7"/>
      <c r="E14" s="16">
        <f t="shared" si="0"/>
        <v>145.1</v>
      </c>
      <c r="F14" s="7">
        <v>155.9</v>
      </c>
      <c r="G14" s="7"/>
    </row>
    <row r="15" spans="1:12" x14ac:dyDescent="0.2">
      <c r="A15" s="5" t="s">
        <v>32</v>
      </c>
      <c r="B15" s="6" t="s">
        <v>33</v>
      </c>
      <c r="C15" s="7">
        <v>207.4</v>
      </c>
      <c r="D15" s="7"/>
      <c r="E15" s="16">
        <v>207.4</v>
      </c>
      <c r="F15" s="7">
        <v>223.9</v>
      </c>
      <c r="G15" s="7"/>
    </row>
    <row r="16" spans="1:12" ht="25.5" x14ac:dyDescent="0.2">
      <c r="A16" s="5" t="s">
        <v>38</v>
      </c>
      <c r="B16" s="6" t="s">
        <v>39</v>
      </c>
      <c r="C16" s="7">
        <v>258.89999999999998</v>
      </c>
      <c r="D16" s="7"/>
      <c r="E16" s="16">
        <f t="shared" si="0"/>
        <v>258.89999999999998</v>
      </c>
      <c r="F16" s="7">
        <v>11.4</v>
      </c>
      <c r="G16" s="7"/>
    </row>
    <row r="17" spans="1:7" ht="26.25" customHeight="1" x14ac:dyDescent="0.2">
      <c r="A17" s="5" t="s">
        <v>76</v>
      </c>
      <c r="B17" s="6" t="s">
        <v>77</v>
      </c>
      <c r="C17" s="7"/>
      <c r="D17" s="7"/>
      <c r="E17" s="16">
        <f>E18+E19</f>
        <v>649.70000000000005</v>
      </c>
      <c r="F17" s="15"/>
      <c r="G17" s="15"/>
    </row>
    <row r="18" spans="1:7" x14ac:dyDescent="0.2">
      <c r="A18" s="5" t="s">
        <v>34</v>
      </c>
      <c r="B18" s="6" t="s">
        <v>35</v>
      </c>
      <c r="C18" s="7">
        <v>388.1</v>
      </c>
      <c r="D18" s="7"/>
      <c r="E18" s="16">
        <f t="shared" si="0"/>
        <v>388.1</v>
      </c>
      <c r="F18" s="7">
        <v>422.2</v>
      </c>
      <c r="G18" s="7"/>
    </row>
    <row r="19" spans="1:7" x14ac:dyDescent="0.2">
      <c r="A19" s="5" t="s">
        <v>30</v>
      </c>
      <c r="B19" s="6" t="s">
        <v>31</v>
      </c>
      <c r="C19" s="7">
        <v>261.60000000000002</v>
      </c>
      <c r="D19" s="7"/>
      <c r="E19" s="16">
        <f t="shared" si="0"/>
        <v>261.60000000000002</v>
      </c>
      <c r="F19" s="7">
        <v>284.3</v>
      </c>
      <c r="G19" s="7"/>
    </row>
    <row r="20" spans="1:7" ht="49.5" customHeight="1" x14ac:dyDescent="0.2">
      <c r="A20" s="5" t="s">
        <v>56</v>
      </c>
      <c r="B20" s="6" t="s">
        <v>57</v>
      </c>
      <c r="C20" s="7">
        <v>2036</v>
      </c>
      <c r="D20" s="7"/>
      <c r="E20" s="16">
        <v>683.3</v>
      </c>
      <c r="F20" s="7"/>
      <c r="G20" s="7"/>
    </row>
    <row r="21" spans="1:7" ht="52.5" customHeight="1" x14ac:dyDescent="0.2">
      <c r="A21" s="5" t="s">
        <v>14</v>
      </c>
      <c r="B21" s="6" t="s">
        <v>15</v>
      </c>
      <c r="C21" s="7">
        <v>244.2</v>
      </c>
      <c r="D21" s="7"/>
      <c r="E21" s="16">
        <v>240.8</v>
      </c>
      <c r="F21" s="7">
        <v>372.8</v>
      </c>
      <c r="G21" s="7"/>
    </row>
    <row r="22" spans="1:7" ht="27" customHeight="1" x14ac:dyDescent="0.2">
      <c r="A22" s="5" t="s">
        <v>54</v>
      </c>
      <c r="B22" s="6" t="s">
        <v>55</v>
      </c>
      <c r="C22" s="7">
        <v>968.8</v>
      </c>
      <c r="D22" s="7"/>
      <c r="E22" s="16">
        <f t="shared" si="0"/>
        <v>968.8</v>
      </c>
      <c r="F22" s="7">
        <v>1372.4</v>
      </c>
      <c r="G22" s="7"/>
    </row>
    <row r="23" spans="1:7" ht="30.75" customHeight="1" x14ac:dyDescent="0.2">
      <c r="A23" s="5" t="s">
        <v>58</v>
      </c>
      <c r="B23" s="6" t="s">
        <v>59</v>
      </c>
      <c r="C23" s="7">
        <v>2694.4</v>
      </c>
      <c r="D23" s="7"/>
      <c r="E23" s="16">
        <f t="shared" si="0"/>
        <v>2694.4</v>
      </c>
      <c r="F23" s="7">
        <v>2900</v>
      </c>
      <c r="G23" s="7"/>
    </row>
    <row r="24" spans="1:7" ht="39.75" customHeight="1" x14ac:dyDescent="0.2">
      <c r="A24" s="5" t="s">
        <v>50</v>
      </c>
      <c r="B24" s="6" t="s">
        <v>51</v>
      </c>
      <c r="C24" s="7">
        <v>4280.7</v>
      </c>
      <c r="D24" s="8">
        <f>99+875</f>
        <v>974</v>
      </c>
      <c r="E24" s="16">
        <v>5067</v>
      </c>
      <c r="F24" s="7">
        <v>800</v>
      </c>
      <c r="G24" s="7">
        <v>2300</v>
      </c>
    </row>
    <row r="25" spans="1:7" ht="59.25" customHeight="1" x14ac:dyDescent="0.2">
      <c r="A25" s="5" t="s">
        <v>3</v>
      </c>
      <c r="B25" s="6" t="s">
        <v>4</v>
      </c>
      <c r="C25" s="7"/>
      <c r="D25" s="7"/>
      <c r="E25" s="16">
        <f>E26+E27</f>
        <v>4389.2</v>
      </c>
      <c r="F25" s="7">
        <v>2460</v>
      </c>
      <c r="G25" s="7">
        <v>5781.6</v>
      </c>
    </row>
    <row r="26" spans="1:7" ht="66" customHeight="1" x14ac:dyDescent="0.2">
      <c r="A26" s="5" t="s">
        <v>3</v>
      </c>
      <c r="B26" s="6" t="s">
        <v>5</v>
      </c>
      <c r="C26" s="7">
        <v>4243.8999999999996</v>
      </c>
      <c r="D26" s="8">
        <f>100</f>
        <v>100</v>
      </c>
      <c r="E26" s="16">
        <v>4349.2</v>
      </c>
      <c r="F26" s="7">
        <v>2450</v>
      </c>
      <c r="G26" s="7">
        <v>5771.6</v>
      </c>
    </row>
    <row r="27" spans="1:7" ht="51" x14ac:dyDescent="0.2">
      <c r="A27" s="5" t="s">
        <v>42</v>
      </c>
      <c r="B27" s="6" t="s">
        <v>43</v>
      </c>
      <c r="C27" s="7">
        <v>50</v>
      </c>
      <c r="D27" s="7">
        <v>-10</v>
      </c>
      <c r="E27" s="16">
        <f t="shared" si="0"/>
        <v>40</v>
      </c>
      <c r="F27" s="7">
        <v>10</v>
      </c>
      <c r="G27" s="7">
        <v>10</v>
      </c>
    </row>
    <row r="28" spans="1:7" ht="63.75" x14ac:dyDescent="0.2">
      <c r="A28" s="5" t="s">
        <v>24</v>
      </c>
      <c r="B28" s="6" t="s">
        <v>25</v>
      </c>
      <c r="C28" s="7"/>
      <c r="D28" s="7"/>
      <c r="E28" s="16">
        <f>E29+E30+E31</f>
        <v>107501.09999999999</v>
      </c>
      <c r="F28" s="7">
        <v>56342.2</v>
      </c>
      <c r="G28" s="7">
        <v>56510.3</v>
      </c>
    </row>
    <row r="29" spans="1:7" ht="51" x14ac:dyDescent="0.2">
      <c r="A29" s="5" t="s">
        <v>22</v>
      </c>
      <c r="B29" s="6" t="s">
        <v>23</v>
      </c>
      <c r="C29" s="7">
        <v>59683.3</v>
      </c>
      <c r="D29" s="8">
        <f>150+203.2+112.6-79.2+79.2-99</f>
        <v>366.79999999999995</v>
      </c>
      <c r="E29" s="16">
        <f>92688.5-264.6</f>
        <v>92423.9</v>
      </c>
      <c r="F29" s="7">
        <v>51208.7</v>
      </c>
      <c r="G29" s="7">
        <v>51540.2</v>
      </c>
    </row>
    <row r="30" spans="1:7" ht="102" x14ac:dyDescent="0.2">
      <c r="A30" s="9" t="s">
        <v>48</v>
      </c>
      <c r="B30" s="6" t="s">
        <v>49</v>
      </c>
      <c r="C30" s="7">
        <v>6896.7</v>
      </c>
      <c r="D30" s="8">
        <v>-79.2</v>
      </c>
      <c r="E30" s="16">
        <f>12514.6+264.6</f>
        <v>12779.2</v>
      </c>
      <c r="F30" s="7">
        <v>3405.2</v>
      </c>
      <c r="G30" s="7">
        <v>3112.5</v>
      </c>
    </row>
    <row r="31" spans="1:7" ht="38.25" x14ac:dyDescent="0.2">
      <c r="A31" s="5" t="s">
        <v>44</v>
      </c>
      <c r="B31" s="6" t="s">
        <v>45</v>
      </c>
      <c r="C31" s="7">
        <v>2403.3000000000002</v>
      </c>
      <c r="D31" s="7"/>
      <c r="E31" s="16">
        <v>2298</v>
      </c>
      <c r="F31" s="7">
        <v>1728.3</v>
      </c>
      <c r="G31" s="7">
        <v>1857.6</v>
      </c>
    </row>
    <row r="32" spans="1:7" ht="63.75" x14ac:dyDescent="0.2">
      <c r="A32" s="5" t="s">
        <v>10</v>
      </c>
      <c r="B32" s="6" t="s">
        <v>11</v>
      </c>
      <c r="C32" s="7">
        <v>3650</v>
      </c>
      <c r="D32" s="8">
        <f>-1450-300-700-100</f>
        <v>-2550</v>
      </c>
      <c r="E32" s="16">
        <v>1057.8</v>
      </c>
      <c r="F32" s="7">
        <v>7450</v>
      </c>
      <c r="G32" s="7"/>
    </row>
    <row r="33" spans="1:7" ht="51" x14ac:dyDescent="0.2">
      <c r="A33" s="5" t="s">
        <v>16</v>
      </c>
      <c r="B33" s="6" t="s">
        <v>17</v>
      </c>
      <c r="C33" s="7">
        <v>7097.4</v>
      </c>
      <c r="D33" s="7"/>
      <c r="E33" s="16">
        <f t="shared" si="0"/>
        <v>7097.4</v>
      </c>
      <c r="F33" s="7">
        <v>4678</v>
      </c>
      <c r="G33" s="7">
        <v>4779</v>
      </c>
    </row>
    <row r="34" spans="1:7" ht="51" x14ac:dyDescent="0.2">
      <c r="A34" s="5" t="s">
        <v>20</v>
      </c>
      <c r="B34" s="6" t="s">
        <v>21</v>
      </c>
      <c r="C34" s="7">
        <v>159541.29999999999</v>
      </c>
      <c r="D34" s="8">
        <f>1050+400+500+175+300</f>
        <v>2425</v>
      </c>
      <c r="E34" s="16">
        <v>159061.20000000001</v>
      </c>
      <c r="F34" s="7">
        <v>154939.6</v>
      </c>
      <c r="G34" s="7">
        <v>154939.6</v>
      </c>
    </row>
    <row r="35" spans="1:7" ht="51" x14ac:dyDescent="0.2">
      <c r="A35" s="5" t="s">
        <v>8</v>
      </c>
      <c r="B35" s="6" t="s">
        <v>9</v>
      </c>
      <c r="C35" s="7">
        <v>498.1</v>
      </c>
      <c r="D35" s="8">
        <f>200-200</f>
        <v>0</v>
      </c>
      <c r="E35" s="16">
        <f t="shared" si="0"/>
        <v>498.1</v>
      </c>
      <c r="F35" s="7">
        <v>200</v>
      </c>
      <c r="G35" s="7">
        <v>200</v>
      </c>
    </row>
    <row r="36" spans="1:7" ht="51" x14ac:dyDescent="0.2">
      <c r="A36" s="5" t="s">
        <v>12</v>
      </c>
      <c r="B36" s="6" t="s">
        <v>13</v>
      </c>
      <c r="C36" s="7">
        <v>200</v>
      </c>
      <c r="D36" s="7"/>
      <c r="E36" s="16">
        <v>197.3</v>
      </c>
      <c r="F36" s="7"/>
      <c r="G36" s="7"/>
    </row>
    <row r="37" spans="1:7" ht="51" x14ac:dyDescent="0.2">
      <c r="A37" s="5" t="s">
        <v>18</v>
      </c>
      <c r="B37" s="6" t="s">
        <v>19</v>
      </c>
      <c r="C37" s="7">
        <v>1658.8</v>
      </c>
      <c r="D37" s="8">
        <v>40</v>
      </c>
      <c r="E37" s="16">
        <v>1763.9</v>
      </c>
      <c r="F37" s="7">
        <v>1528.2</v>
      </c>
      <c r="G37" s="7">
        <v>1539.2</v>
      </c>
    </row>
    <row r="38" spans="1:7" ht="76.5" x14ac:dyDescent="0.2">
      <c r="A38" s="5" t="s">
        <v>26</v>
      </c>
      <c r="B38" s="6" t="s">
        <v>27</v>
      </c>
      <c r="C38" s="7">
        <v>51223.7</v>
      </c>
      <c r="D38" s="8">
        <f>400+280+255+1446.5</f>
        <v>2381.5</v>
      </c>
      <c r="E38" s="16">
        <v>53422.400000000001</v>
      </c>
      <c r="F38" s="7">
        <v>50701.599999999999</v>
      </c>
      <c r="G38" s="7">
        <v>50936.5</v>
      </c>
    </row>
    <row r="39" spans="1:7" ht="51" x14ac:dyDescent="0.2">
      <c r="A39" s="5" t="s">
        <v>52</v>
      </c>
      <c r="B39" s="6" t="s">
        <v>53</v>
      </c>
      <c r="C39" s="7">
        <v>131</v>
      </c>
      <c r="D39" s="7"/>
      <c r="E39" s="16">
        <v>135.69999999999999</v>
      </c>
      <c r="F39" s="7">
        <v>133.5</v>
      </c>
      <c r="G39" s="7">
        <v>141</v>
      </c>
    </row>
    <row r="40" spans="1:7" ht="38.25" x14ac:dyDescent="0.2">
      <c r="A40" s="5" t="s">
        <v>6</v>
      </c>
      <c r="B40" s="6" t="s">
        <v>7</v>
      </c>
      <c r="C40" s="7">
        <v>83159.100000000006</v>
      </c>
      <c r="D40" s="7"/>
      <c r="E40" s="16">
        <v>86799.3</v>
      </c>
      <c r="F40" s="7">
        <v>60759.4</v>
      </c>
      <c r="G40" s="7">
        <v>69749</v>
      </c>
    </row>
    <row r="41" spans="1:7" x14ac:dyDescent="0.2">
      <c r="A41" s="17" t="s">
        <v>72</v>
      </c>
      <c r="B41" s="18"/>
      <c r="C41" s="19">
        <v>392979.8</v>
      </c>
      <c r="D41" s="19">
        <f>SUM(D11:D40)</f>
        <v>3648.1</v>
      </c>
      <c r="E41" s="19">
        <f>E10+E17+E20+E21+E22+E23+E24+E25+E28+E32+E33+E34+E35+E36+E37+E38+E39+E40</f>
        <v>433896.8</v>
      </c>
      <c r="F41" s="19">
        <f>SUM(F11:F40)-F29-F30-F31-F26-F27</f>
        <v>346955.4</v>
      </c>
      <c r="G41" s="19">
        <f>SUM(G11:G40)-G29-G30-G31-G26-G27</f>
        <v>346876.20000000007</v>
      </c>
    </row>
    <row r="42" spans="1:7" x14ac:dyDescent="0.2">
      <c r="A42" s="1"/>
    </row>
    <row r="43" spans="1:7" x14ac:dyDescent="0.2">
      <c r="A43" s="1"/>
    </row>
    <row r="62" ht="42.75" customHeight="1" x14ac:dyDescent="0.2"/>
    <row r="63" ht="42.75" customHeight="1" x14ac:dyDescent="0.2"/>
  </sheetData>
  <sortState ref="A13:E42">
    <sortCondition ref="B12"/>
  </sortState>
  <mergeCells count="4">
    <mergeCell ref="E2:G2"/>
    <mergeCell ref="F3:G3"/>
    <mergeCell ref="A5:G5"/>
    <mergeCell ref="A6:G6"/>
  </mergeCells>
  <pageMargins left="0.59055118110236227" right="0.27559055118110237" top="0.27559055118110237" bottom="0.27559055118110237" header="0.19685039370078741" footer="0.275590551181102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Бюджет!SIGN</vt:lpstr>
      <vt:lpstr>Бюджет!Заголовки_для_печати</vt:lpstr>
    </vt:vector>
  </TitlesOfParts>
  <Company>BSS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Arseniy Gshyan</dc:creator>
  <cp:lastModifiedBy>Виктория А. Кудинова</cp:lastModifiedBy>
  <cp:lastPrinted>2012-12-07T11:09:32Z</cp:lastPrinted>
  <dcterms:created xsi:type="dcterms:W3CDTF">2002-03-11T10:22:12Z</dcterms:created>
  <dcterms:modified xsi:type="dcterms:W3CDTF">2012-12-29T07:08:33Z</dcterms:modified>
</cp:coreProperties>
</file>