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0" yWindow="-60" windowWidth="15450" windowHeight="9690" activeTab="2"/>
  </bookViews>
  <sheets>
    <sheet name="Приложение 10" sheetId="4" r:id="rId1"/>
    <sheet name="Приложение 11" sheetId="5" r:id="rId2"/>
    <sheet name="Приложение 12" sheetId="6" r:id="rId3"/>
  </sheets>
  <definedNames>
    <definedName name="APPT" localSheetId="0">'Приложение 10'!$A$15</definedName>
    <definedName name="APPT" localSheetId="1">'Приложение 11'!$A$15</definedName>
    <definedName name="APPT" localSheetId="2">'Приложение 12'!$A$15</definedName>
    <definedName name="FIO" localSheetId="0">'Приложение 10'!#REF!</definedName>
    <definedName name="FIO" localSheetId="1">'Приложение 11'!#REF!</definedName>
    <definedName name="FIO" localSheetId="2">'Приложение 12'!#REF!</definedName>
    <definedName name="SIGN" localSheetId="0">'Приложение 10'!$A$15:$F$16</definedName>
    <definedName name="SIGN" localSheetId="1">'Приложение 11'!$A$15:$F$16</definedName>
    <definedName name="SIGN" localSheetId="2">'Приложение 12'!$A$15:$F$16</definedName>
    <definedName name="_xlnm.Print_Area" localSheetId="0">'Приложение 10'!$A$1:$F$43</definedName>
    <definedName name="_xlnm.Print_Area" localSheetId="1">'Приложение 11'!$A$1:$F$42</definedName>
    <definedName name="_xlnm.Print_Area" localSheetId="2">'Приложение 12'!$A$1:$F$42</definedName>
  </definedNames>
  <calcPr calcId="145621"/>
</workbook>
</file>

<file path=xl/calcChain.xml><?xml version="1.0" encoding="utf-8"?>
<calcChain xmlns="http://schemas.openxmlformats.org/spreadsheetml/2006/main">
  <c r="E41" i="5" l="1"/>
  <c r="F40" i="5"/>
  <c r="D40" i="5"/>
  <c r="D39" i="5"/>
  <c r="E39" i="5" s="1"/>
  <c r="D38" i="5"/>
  <c r="E38" i="5" s="1"/>
  <c r="F37" i="5"/>
  <c r="E36" i="5"/>
  <c r="F35" i="5"/>
  <c r="D35" i="5"/>
  <c r="F34" i="5"/>
  <c r="E34" i="5" s="1"/>
  <c r="F33" i="5"/>
  <c r="D33" i="5"/>
  <c r="E33" i="5" s="1"/>
  <c r="E32" i="5"/>
  <c r="D31" i="5"/>
  <c r="E30" i="5"/>
  <c r="E29" i="5"/>
  <c r="F28" i="5"/>
  <c r="D28" i="5"/>
  <c r="F27" i="5"/>
  <c r="E27" i="5" s="1"/>
  <c r="E26" i="5"/>
  <c r="E25" i="5"/>
  <c r="F24" i="5"/>
  <c r="E24" i="5" s="1"/>
  <c r="F23" i="5"/>
  <c r="F22" i="5" s="1"/>
  <c r="D23" i="5"/>
  <c r="E21" i="5"/>
  <c r="E20" i="5"/>
  <c r="F19" i="5"/>
  <c r="D19" i="5"/>
  <c r="E18" i="5"/>
  <c r="F16" i="5"/>
  <c r="D16" i="5"/>
  <c r="F15" i="5"/>
  <c r="D15" i="5"/>
  <c r="E15" i="5" s="1"/>
  <c r="E14" i="5"/>
  <c r="E13" i="5"/>
  <c r="E12" i="5"/>
  <c r="F11" i="5"/>
  <c r="F8" i="5" s="1"/>
  <c r="D11" i="5"/>
  <c r="E10" i="5"/>
  <c r="E9" i="5"/>
  <c r="E19" i="5" l="1"/>
  <c r="E35" i="5"/>
  <c r="E11" i="5"/>
  <c r="E16" i="5"/>
  <c r="D8" i="5"/>
  <c r="E23" i="5"/>
  <c r="E28" i="5"/>
  <c r="E40" i="5"/>
  <c r="E8" i="5"/>
  <c r="D22" i="5"/>
  <c r="E22" i="5" s="1"/>
  <c r="F31" i="5"/>
  <c r="E31" i="5" s="1"/>
  <c r="D37" i="5"/>
  <c r="E37" i="5" s="1"/>
  <c r="D42" i="5" l="1"/>
  <c r="E42" i="5"/>
  <c r="F42" i="5"/>
</calcChain>
</file>

<file path=xl/sharedStrings.xml><?xml version="1.0" encoding="utf-8"?>
<sst xmlns="http://schemas.openxmlformats.org/spreadsheetml/2006/main" count="368" uniqueCount="72">
  <si>
    <t/>
  </si>
  <si>
    <t>Раздел</t>
  </si>
  <si>
    <t>Подраздел</t>
  </si>
  <si>
    <t>01</t>
  </si>
  <si>
    <t>02</t>
  </si>
  <si>
    <t>03</t>
  </si>
  <si>
    <t>04</t>
  </si>
  <si>
    <t>06</t>
  </si>
  <si>
    <t>07</t>
  </si>
  <si>
    <t>11</t>
  </si>
  <si>
    <t>13</t>
  </si>
  <si>
    <t>09</t>
  </si>
  <si>
    <t>12</t>
  </si>
  <si>
    <t>05</t>
  </si>
  <si>
    <t>08</t>
  </si>
  <si>
    <t>10</t>
  </si>
  <si>
    <t xml:space="preserve"> к Решению Городищенской районной Думы</t>
  </si>
  <si>
    <t>(тыс. руб.)</t>
  </si>
  <si>
    <t>ОБЩЕГОСУДАРСТВЕННЫЕ ВОПРОСЫ</t>
  </si>
  <si>
    <t>00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</si>
  <si>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</si>
  <si>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</si>
  <si>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</si>
  <si>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</si>
  <si>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проведения выборов и референдумов</t>
  </si>
  <si>
    <t>Резервные фонды</t>
  </si>
  <si>
    <t>Другие общегосударственные вопросы</t>
  </si>
  <si>
    <t>НАЦИОНАЛЬНАЯ ЭКОНОМИКА</t>
  </si>
  <si>
    <t>Дорожное хозяйство (дорожные фонды)</t>
  </si>
  <si>
    <t>ЖИЛИЩНО-КОММУНАЛЬНОЕ ХОЗЯЙСТВО</t>
  </si>
  <si>
    <t>Коммунальное хозяйство</t>
  </si>
  <si>
    <t>Другие вопросы в области жилищно-коммунального хозяйства</t>
  </si>
  <si>
    <t>ОБРАЗОВАНИЕ</t>
  </si>
  <si>
    <t>Дошкольное образование</t>
  </si>
  <si>
    <t>Общее образование</t>
  </si>
  <si>
    <t>Профессиональная подготовка, переподготовка и повышение квалификации</t>
  </si>
  <si>
    <t>Молодежная политика и оздоровление детей</t>
  </si>
  <si>
    <t>Другие вопросы в области образования</t>
  </si>
  <si>
    <t>КУЛЬТУРА И КИНЕМАТОГРАФИЯ</t>
  </si>
  <si>
    <t>Культура</t>
  </si>
  <si>
    <t>Другие вопросы в области культуры, кинематографии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</si>
  <si>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</si>
  <si>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</si>
  <si>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</si>
  <si>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</si>
  <si>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ФИЗИЧЕСКАЯ КУЛЬТУРА И СПОРТ</t>
  </si>
  <si>
    <t>Физическая культура</t>
  </si>
  <si>
    <t>СРЕДСТВА МАССОВОЙ ИНФОРМАЦИИ</t>
  </si>
  <si>
    <t>Периодическая печать и издательства</t>
  </si>
  <si>
    <t>Другие вопросы в области средств массовой информации</t>
  </si>
  <si>
    <t>ОБСЛУЖИВАНИЕ ГОСУДАРСТВЕННОГО И МУНИЦИПАЛЬНОГО ДОЛГА</t>
  </si>
  <si>
    <t>Обслуживание внутреннего государственного и муниципального долга</t>
  </si>
  <si>
    <t>ИТОГО</t>
  </si>
  <si>
    <t xml:space="preserve"> </t>
  </si>
  <si>
    <t xml:space="preserve"> Приложение № 10</t>
  </si>
  <si>
    <t>Распределение бюджетных ассигнований по разделам и подразделам классификации расходов бюджета Городищенского муниципального района на 2014 год</t>
  </si>
  <si>
    <t>Общая сумма расходов</t>
  </si>
  <si>
    <t>За счет собственных средств</t>
  </si>
  <si>
    <t>За счет субвенций, субсидий</t>
  </si>
  <si>
    <t>НАЦИОНАЛЬНАЯ БЕЗОПАСНОСТЬ И ПРАВООХРАНИТЕЛЬНАЯ ДЕЯТЕЛЬНОСТЬ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</si>
  <si>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</si>
  <si>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Сельское хозяйство и рыболовство</t>
  </si>
  <si>
    <t>Другие вопросы в области национальной экономики</t>
  </si>
  <si>
    <t xml:space="preserve">Наименование </t>
  </si>
  <si>
    <t xml:space="preserve"> №        от      .12.2014г.</t>
  </si>
  <si>
    <t xml:space="preserve"> Приложение № 11</t>
  </si>
  <si>
    <t>Распределение бюджетных ассигнований по разделам и подразделам классификации расходов бюджета Городищенского муниципального района на 2015 год</t>
  </si>
  <si>
    <t xml:space="preserve">  </t>
  </si>
  <si>
    <t xml:space="preserve"> Приложение № 12</t>
  </si>
  <si>
    <t>Распределение бюджетных ассигнований по разделам и подразделам классификации расходов бюджета Городищенского муниципального района на 2016 год</t>
  </si>
  <si>
    <t xml:space="preserve"> №           от                     2014г.</t>
  </si>
  <si>
    <t xml:space="preserve"> №           от                 2014г.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</si>
</sst>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0"/>
      <name val="Arial"/>
      <charset val="204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8"/>
      <name val="Arial Cyr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wrapText="1"/>
    </xf>
    <xf numFmtId="49" fontId="6" fillId="0" borderId="1" xfId="0" applyNumberFormat="1" applyFont="1" applyBorder="1" applyAlignment="1">
      <alignment horizontal="left" wrapText="1"/>
    </xf>
    <xf numFmtId="49" fontId="10" fillId="0" borderId="1" xfId="0" applyNumberFormat="1" applyFont="1" applyFill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0" fontId="11" fillId="0" borderId="0" xfId="0" applyFont="1"/>
    <xf numFmtId="0" fontId="0" fillId="0" borderId="0" xfId="0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/>
    <xf numFmtId="49" fontId="4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/>
    </xf>
    <xf numFmtId="0" fontId="0" fillId="2" borderId="0" xfId="0" applyFill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Border="1"/>
    <xf numFmtId="164" fontId="5" fillId="0" borderId="0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 wrapText="1"/>
    </xf>
    <xf numFmtId="0" fontId="8" fillId="0" borderId="2" xfId="0" applyFont="1" applyBorder="1" applyAlignment="1">
      <alignment horizontal="right"/>
    </xf>
    <xf numFmtId="0" fontId="5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44"/>
  <sheetViews>
    <sheetView showGridLines="0" workbookViewId="0">
      <selection activeCell="C48" sqref="C48"/>
    </sheetView>
  </sheetViews>
  <sheetFormatPr defaultColWidth="9.140625" defaultRowHeight="12.75" outlineLevelRow="1" x14ac:dyDescent="0.2"/>
  <cols>
    <col min="1" max="1" width="6.28515625" style="20" customWidth="1"/>
    <col min="2" max="2" width="6.5703125" style="20" customWidth="1"/>
    <col min="3" max="3" width="42" customWidth="1"/>
    <col min="4" max="4" width="12.28515625" customWidth="1"/>
    <col min="5" max="5" width="13.42578125" customWidth="1"/>
    <col min="6" max="6" width="12.5703125" style="26" customWidth="1"/>
  </cols>
  <sheetData>
    <row r="1" spans="1:10" ht="14.25" x14ac:dyDescent="0.2">
      <c r="A1" s="15"/>
      <c r="B1" s="16"/>
      <c r="C1" s="31" t="s">
        <v>54</v>
      </c>
      <c r="D1" s="31"/>
      <c r="E1" s="31"/>
      <c r="F1" s="31"/>
      <c r="G1" s="1"/>
    </row>
    <row r="2" spans="1:10" ht="15" x14ac:dyDescent="0.2">
      <c r="A2" s="2"/>
      <c r="B2" s="32" t="s">
        <v>16</v>
      </c>
      <c r="C2" s="32"/>
      <c r="D2" s="32"/>
      <c r="E2" s="32"/>
      <c r="F2" s="32"/>
      <c r="G2" s="2"/>
    </row>
    <row r="3" spans="1:10" ht="15" x14ac:dyDescent="0.25">
      <c r="A3" s="2"/>
      <c r="B3" s="2"/>
      <c r="C3" s="33" t="s">
        <v>64</v>
      </c>
      <c r="D3" s="33"/>
      <c r="E3" s="33"/>
      <c r="F3" s="33"/>
      <c r="G3" s="2"/>
    </row>
    <row r="4" spans="1:10" x14ac:dyDescent="0.2">
      <c r="A4" s="16"/>
      <c r="B4" s="16"/>
      <c r="C4" s="1"/>
      <c r="D4" s="1"/>
      <c r="E4" s="1"/>
      <c r="F4" s="21"/>
      <c r="G4" s="1"/>
    </row>
    <row r="5" spans="1:10" ht="15.75" x14ac:dyDescent="0.25">
      <c r="A5" s="34" t="s">
        <v>55</v>
      </c>
      <c r="B5" s="34"/>
      <c r="C5" s="34"/>
      <c r="D5" s="34"/>
      <c r="E5" s="34"/>
      <c r="F5" s="34"/>
      <c r="G5" s="9"/>
    </row>
    <row r="6" spans="1:10" x14ac:dyDescent="0.2">
      <c r="A6" s="16"/>
      <c r="B6" s="16"/>
      <c r="C6" s="1"/>
      <c r="D6" s="1"/>
      <c r="E6" s="1"/>
      <c r="F6" s="21"/>
      <c r="G6" s="1"/>
    </row>
    <row r="7" spans="1:10" x14ac:dyDescent="0.2">
      <c r="A7" s="35" t="s">
        <v>17</v>
      </c>
      <c r="B7" s="35"/>
      <c r="C7" s="35"/>
      <c r="D7" s="35"/>
      <c r="E7" s="35"/>
      <c r="F7" s="35"/>
      <c r="G7" s="1"/>
    </row>
    <row r="8" spans="1:10" ht="50.25" customHeight="1" x14ac:dyDescent="0.2">
      <c r="A8" s="3" t="s">
        <v>1</v>
      </c>
      <c r="B8" s="3" t="s">
        <v>2</v>
      </c>
      <c r="C8" s="3" t="s">
        <v>63</v>
      </c>
      <c r="D8" s="3" t="s">
        <v>56</v>
      </c>
      <c r="E8" s="3" t="s">
        <v>57</v>
      </c>
      <c r="F8" s="22" t="s">
        <v>58</v>
      </c>
      <c r="J8" t="s">
        <v>53</v>
      </c>
    </row>
    <row r="9" spans="1:10" x14ac:dyDescent="0.2">
      <c r="A9" s="17" t="s">
        <v>3</v>
      </c>
      <c r="B9" s="17" t="s">
        <v>19</v>
      </c>
      <c r="C9" s="4" t="s">
        <v>18</v>
      </c>
      <c r="D9" s="5">
        <v>91358.799999999988</v>
      </c>
      <c r="E9" s="5">
        <v>84136.099999999991</v>
      </c>
      <c r="F9" s="23">
        <v>7222.7</v>
      </c>
    </row>
    <row r="10" spans="1:10" ht="38.25" outlineLevel="1" x14ac:dyDescent="0.2">
      <c r="A10" s="18" t="s">
        <v>3</v>
      </c>
      <c r="B10" s="18" t="s">
        <v>4</v>
      </c>
      <c r="C10" s="6" t="s">
        <v>20</v>
      </c>
      <c r="D10" s="7">
        <v>1044</v>
      </c>
      <c r="E10" s="7">
        <v>1044</v>
      </c>
      <c r="F10" s="24">
        <v>0</v>
      </c>
    </row>
    <row r="11" spans="1:10" ht="51" outlineLevel="1" x14ac:dyDescent="0.2">
      <c r="A11" s="18" t="s">
        <v>3</v>
      </c>
      <c r="B11" s="18" t="s">
        <v>5</v>
      </c>
      <c r="C11" s="6" t="s">
        <v>21</v>
      </c>
      <c r="D11" s="7">
        <v>4893.6000000000004</v>
      </c>
      <c r="E11" s="7">
        <v>4893.6000000000004</v>
      </c>
      <c r="F11" s="24">
        <v>0</v>
      </c>
    </row>
    <row r="12" spans="1:10" ht="51" outlineLevel="1" x14ac:dyDescent="0.2">
      <c r="A12" s="18" t="s">
        <v>3</v>
      </c>
      <c r="B12" s="18" t="s">
        <v>6</v>
      </c>
      <c r="C12" s="10" t="s">
        <v>22</v>
      </c>
      <c r="D12" s="7">
        <v>29368.1</v>
      </c>
      <c r="E12" s="7">
        <v>27976.399999999998</v>
      </c>
      <c r="F12" s="24">
        <v>1391.6999999999998</v>
      </c>
      <c r="I12" s="13" t="s">
        <v>53</v>
      </c>
    </row>
    <row r="13" spans="1:10" ht="38.25" outlineLevel="1" x14ac:dyDescent="0.2">
      <c r="A13" s="18" t="s">
        <v>3</v>
      </c>
      <c r="B13" s="18" t="s">
        <v>7</v>
      </c>
      <c r="C13" s="10" t="s">
        <v>23</v>
      </c>
      <c r="D13" s="7">
        <v>11236.4</v>
      </c>
      <c r="E13" s="7">
        <v>10976.4</v>
      </c>
      <c r="F13" s="24">
        <v>260</v>
      </c>
    </row>
    <row r="14" spans="1:10" outlineLevel="1" x14ac:dyDescent="0.2">
      <c r="A14" s="18" t="s">
        <v>3</v>
      </c>
      <c r="B14" s="18" t="s">
        <v>9</v>
      </c>
      <c r="C14" s="10" t="s">
        <v>25</v>
      </c>
      <c r="D14" s="7">
        <v>250</v>
      </c>
      <c r="E14" s="7">
        <v>250</v>
      </c>
      <c r="F14" s="24">
        <v>0</v>
      </c>
    </row>
    <row r="15" spans="1:10" ht="16.149999999999999" customHeight="1" outlineLevel="1" x14ac:dyDescent="0.2">
      <c r="A15" s="18" t="s">
        <v>3</v>
      </c>
      <c r="B15" s="18" t="s">
        <v>10</v>
      </c>
      <c r="C15" s="10" t="s">
        <v>26</v>
      </c>
      <c r="D15" s="7">
        <v>44566.7</v>
      </c>
      <c r="E15" s="7">
        <v>38995.699999999997</v>
      </c>
      <c r="F15" s="24">
        <v>5571</v>
      </c>
    </row>
    <row r="16" spans="1:10" ht="25.5" x14ac:dyDescent="0.2">
      <c r="A16" s="17" t="s">
        <v>5</v>
      </c>
      <c r="B16" s="17" t="s">
        <v>19</v>
      </c>
      <c r="C16" s="36" t="s">
        <v>59</v>
      </c>
      <c r="D16" s="5">
        <v>20</v>
      </c>
      <c r="E16" s="5">
        <v>20</v>
      </c>
      <c r="F16" s="23">
        <v>0</v>
      </c>
    </row>
    <row r="17" spans="1:9" ht="38.25" outlineLevel="1" x14ac:dyDescent="0.2">
      <c r="A17" s="18" t="s">
        <v>5</v>
      </c>
      <c r="B17" s="18" t="s">
        <v>11</v>
      </c>
      <c r="C17" s="10" t="s">
        <v>60</v>
      </c>
      <c r="D17" s="7">
        <v>20</v>
      </c>
      <c r="E17" s="7">
        <v>20</v>
      </c>
      <c r="F17" s="24">
        <v>0</v>
      </c>
    </row>
    <row r="18" spans="1:9" x14ac:dyDescent="0.2">
      <c r="A18" s="17" t="s">
        <v>6</v>
      </c>
      <c r="B18" s="17" t="s">
        <v>19</v>
      </c>
      <c r="C18" s="11" t="s">
        <v>27</v>
      </c>
      <c r="D18" s="5">
        <v>5212.5999999999995</v>
      </c>
      <c r="E18" s="5">
        <v>366.19999999999982</v>
      </c>
      <c r="F18" s="23">
        <v>4846.3999999999996</v>
      </c>
    </row>
    <row r="19" spans="1:9" outlineLevel="1" x14ac:dyDescent="0.2">
      <c r="A19" s="18" t="s">
        <v>6</v>
      </c>
      <c r="B19" s="18" t="s">
        <v>13</v>
      </c>
      <c r="C19" s="10" t="s">
        <v>61</v>
      </c>
      <c r="D19" s="7">
        <v>150</v>
      </c>
      <c r="E19" s="7">
        <v>0</v>
      </c>
      <c r="F19" s="24">
        <v>150</v>
      </c>
    </row>
    <row r="20" spans="1:9" outlineLevel="1" x14ac:dyDescent="0.2">
      <c r="A20" s="18" t="s">
        <v>6</v>
      </c>
      <c r="B20" s="18" t="s">
        <v>11</v>
      </c>
      <c r="C20" s="10" t="s">
        <v>28</v>
      </c>
      <c r="D20" s="7">
        <v>4720.7</v>
      </c>
      <c r="E20" s="7">
        <v>366.19999999999982</v>
      </c>
      <c r="F20" s="24">
        <v>4354.5</v>
      </c>
    </row>
    <row r="21" spans="1:9" ht="25.5" x14ac:dyDescent="0.2">
      <c r="A21" s="18" t="s">
        <v>6</v>
      </c>
      <c r="B21" s="18" t="s">
        <v>12</v>
      </c>
      <c r="C21" s="10" t="s">
        <v>62</v>
      </c>
      <c r="D21" s="7">
        <v>341.9</v>
      </c>
      <c r="E21" s="7">
        <v>0</v>
      </c>
      <c r="F21" s="24">
        <v>341.9</v>
      </c>
    </row>
    <row r="22" spans="1:9" outlineLevel="1" x14ac:dyDescent="0.2">
      <c r="A22" s="17" t="s">
        <v>13</v>
      </c>
      <c r="B22" s="17" t="s">
        <v>19</v>
      </c>
      <c r="C22" s="11" t="s">
        <v>29</v>
      </c>
      <c r="D22" s="5">
        <v>23148.9</v>
      </c>
      <c r="E22" s="5">
        <v>9506.1000000000022</v>
      </c>
      <c r="F22" s="23">
        <v>13642.8</v>
      </c>
      <c r="I22" t="s">
        <v>53</v>
      </c>
    </row>
    <row r="23" spans="1:9" outlineLevel="1" x14ac:dyDescent="0.2">
      <c r="A23" s="18" t="s">
        <v>13</v>
      </c>
      <c r="B23" s="18" t="s">
        <v>4</v>
      </c>
      <c r="C23" s="10" t="s">
        <v>30</v>
      </c>
      <c r="D23" s="7">
        <v>17797.900000000001</v>
      </c>
      <c r="E23" s="7">
        <v>4155.1000000000022</v>
      </c>
      <c r="F23" s="24">
        <v>13642.8</v>
      </c>
    </row>
    <row r="24" spans="1:9" ht="25.5" outlineLevel="1" x14ac:dyDescent="0.2">
      <c r="A24" s="18" t="s">
        <v>13</v>
      </c>
      <c r="B24" s="18" t="s">
        <v>13</v>
      </c>
      <c r="C24" s="10" t="s">
        <v>31</v>
      </c>
      <c r="D24" s="7">
        <v>5351</v>
      </c>
      <c r="E24" s="7">
        <v>5351</v>
      </c>
      <c r="F24" s="24">
        <v>0</v>
      </c>
      <c r="I24" t="s">
        <v>53</v>
      </c>
    </row>
    <row r="25" spans="1:9" outlineLevel="1" x14ac:dyDescent="0.2">
      <c r="A25" s="17" t="s">
        <v>8</v>
      </c>
      <c r="B25" s="17" t="s">
        <v>19</v>
      </c>
      <c r="C25" s="11" t="s">
        <v>32</v>
      </c>
      <c r="D25" s="5">
        <v>617759.80000000005</v>
      </c>
      <c r="E25" s="5">
        <v>156431.30000000005</v>
      </c>
      <c r="F25" s="23">
        <v>461328.5</v>
      </c>
      <c r="I25" t="s">
        <v>53</v>
      </c>
    </row>
    <row r="26" spans="1:9" outlineLevel="1" x14ac:dyDescent="0.2">
      <c r="A26" s="18" t="s">
        <v>8</v>
      </c>
      <c r="B26" s="18" t="s">
        <v>3</v>
      </c>
      <c r="C26" s="10" t="s">
        <v>33</v>
      </c>
      <c r="D26" s="7">
        <v>189958.2</v>
      </c>
      <c r="E26" s="7">
        <v>59342.300000000017</v>
      </c>
      <c r="F26" s="24">
        <v>130615.9</v>
      </c>
    </row>
    <row r="27" spans="1:9" x14ac:dyDescent="0.2">
      <c r="A27" s="18" t="s">
        <v>8</v>
      </c>
      <c r="B27" s="18" t="s">
        <v>4</v>
      </c>
      <c r="C27" s="10" t="s">
        <v>34</v>
      </c>
      <c r="D27" s="7">
        <v>404799.3</v>
      </c>
      <c r="E27" s="7">
        <v>79632.299999999988</v>
      </c>
      <c r="F27" s="24">
        <v>325167</v>
      </c>
    </row>
    <row r="28" spans="1:9" ht="25.5" outlineLevel="1" x14ac:dyDescent="0.2">
      <c r="A28" s="18" t="s">
        <v>8</v>
      </c>
      <c r="B28" s="18" t="s">
        <v>13</v>
      </c>
      <c r="C28" s="10" t="s">
        <v>35</v>
      </c>
      <c r="D28" s="7">
        <v>355.6</v>
      </c>
      <c r="E28" s="7">
        <v>355.6</v>
      </c>
      <c r="F28" s="24">
        <v>0</v>
      </c>
    </row>
    <row r="29" spans="1:9" outlineLevel="1" x14ac:dyDescent="0.2">
      <c r="A29" s="18" t="s">
        <v>8</v>
      </c>
      <c r="B29" s="18" t="s">
        <v>8</v>
      </c>
      <c r="C29" s="10" t="s">
        <v>36</v>
      </c>
      <c r="D29" s="7">
        <v>7375.4</v>
      </c>
      <c r="E29" s="7">
        <v>3935.5999999999995</v>
      </c>
      <c r="F29" s="24">
        <v>3439.8</v>
      </c>
    </row>
    <row r="30" spans="1:9" x14ac:dyDescent="0.2">
      <c r="A30" s="18" t="s">
        <v>8</v>
      </c>
      <c r="B30" s="18" t="s">
        <v>11</v>
      </c>
      <c r="C30" s="10" t="s">
        <v>37</v>
      </c>
      <c r="D30" s="7">
        <v>15271.300000000001</v>
      </c>
      <c r="E30" s="7">
        <v>13165.5</v>
      </c>
      <c r="F30" s="24">
        <v>2105.8000000000002</v>
      </c>
    </row>
    <row r="31" spans="1:9" outlineLevel="1" x14ac:dyDescent="0.2">
      <c r="A31" s="17" t="s">
        <v>14</v>
      </c>
      <c r="B31" s="17" t="s">
        <v>19</v>
      </c>
      <c r="C31" s="11" t="s">
        <v>38</v>
      </c>
      <c r="D31" s="5">
        <v>32925.699999999997</v>
      </c>
      <c r="E31" s="5">
        <v>20412.399999999998</v>
      </c>
      <c r="F31" s="23">
        <v>12513.3</v>
      </c>
    </row>
    <row r="32" spans="1:9" outlineLevel="1" x14ac:dyDescent="0.2">
      <c r="A32" s="18" t="s">
        <v>14</v>
      </c>
      <c r="B32" s="18" t="s">
        <v>3</v>
      </c>
      <c r="C32" s="10" t="s">
        <v>39</v>
      </c>
      <c r="D32" s="7">
        <v>30060.799999999999</v>
      </c>
      <c r="E32" s="7">
        <v>17547.5</v>
      </c>
      <c r="F32" s="24">
        <v>12513.3</v>
      </c>
    </row>
    <row r="33" spans="1:8" ht="25.5" outlineLevel="1" x14ac:dyDescent="0.2">
      <c r="A33" s="18" t="s">
        <v>14</v>
      </c>
      <c r="B33" s="18" t="s">
        <v>6</v>
      </c>
      <c r="C33" s="10" t="s">
        <v>40</v>
      </c>
      <c r="D33" s="7">
        <v>2864.9</v>
      </c>
      <c r="E33" s="7">
        <v>2864.9</v>
      </c>
      <c r="F33" s="24">
        <v>0</v>
      </c>
    </row>
    <row r="34" spans="1:8" x14ac:dyDescent="0.2">
      <c r="A34" s="17" t="s">
        <v>15</v>
      </c>
      <c r="B34" s="17" t="s">
        <v>19</v>
      </c>
      <c r="C34" s="11" t="s">
        <v>41</v>
      </c>
      <c r="D34" s="5">
        <v>78597.899999999994</v>
      </c>
      <c r="E34" s="5">
        <v>11618.799999999988</v>
      </c>
      <c r="F34" s="23">
        <v>66979.100000000006</v>
      </c>
    </row>
    <row r="35" spans="1:8" outlineLevel="1" x14ac:dyDescent="0.2">
      <c r="A35" s="18" t="s">
        <v>15</v>
      </c>
      <c r="B35" s="18" t="s">
        <v>3</v>
      </c>
      <c r="C35" s="10" t="s">
        <v>42</v>
      </c>
      <c r="D35" s="7">
        <v>9872.1</v>
      </c>
      <c r="E35" s="7">
        <v>9872.1</v>
      </c>
      <c r="F35" s="24">
        <v>0</v>
      </c>
    </row>
    <row r="36" spans="1:8" x14ac:dyDescent="0.2">
      <c r="A36" s="18" t="s">
        <v>15</v>
      </c>
      <c r="B36" s="18" t="s">
        <v>5</v>
      </c>
      <c r="C36" s="10" t="s">
        <v>43</v>
      </c>
      <c r="D36" s="7">
        <v>37787.200000000004</v>
      </c>
      <c r="E36" s="7">
        <v>1746.7000000000044</v>
      </c>
      <c r="F36" s="24">
        <v>36040.5</v>
      </c>
    </row>
    <row r="37" spans="1:8" outlineLevel="1" x14ac:dyDescent="0.2">
      <c r="A37" s="18" t="s">
        <v>15</v>
      </c>
      <c r="B37" s="18" t="s">
        <v>6</v>
      </c>
      <c r="C37" s="10" t="s">
        <v>44</v>
      </c>
      <c r="D37" s="7">
        <v>30938.6</v>
      </c>
      <c r="E37" s="7">
        <v>0</v>
      </c>
      <c r="F37" s="24">
        <v>30938.6</v>
      </c>
    </row>
    <row r="38" spans="1:8" outlineLevel="1" x14ac:dyDescent="0.2">
      <c r="A38" s="17" t="s">
        <v>9</v>
      </c>
      <c r="B38" s="17" t="s">
        <v>19</v>
      </c>
      <c r="C38" s="11" t="s">
        <v>45</v>
      </c>
      <c r="D38" s="5">
        <v>3778.3</v>
      </c>
      <c r="E38" s="5">
        <v>3778.3</v>
      </c>
      <c r="F38" s="23">
        <v>0</v>
      </c>
    </row>
    <row r="39" spans="1:8" x14ac:dyDescent="0.2">
      <c r="A39" s="18" t="s">
        <v>9</v>
      </c>
      <c r="B39" s="18" t="s">
        <v>3</v>
      </c>
      <c r="C39" s="10" t="s">
        <v>46</v>
      </c>
      <c r="D39" s="7">
        <v>3778.3</v>
      </c>
      <c r="E39" s="7">
        <v>3778.3</v>
      </c>
      <c r="F39" s="24">
        <v>0</v>
      </c>
      <c r="H39" t="s">
        <v>53</v>
      </c>
    </row>
    <row r="40" spans="1:8" outlineLevel="1" x14ac:dyDescent="0.2">
      <c r="A40" s="17" t="s">
        <v>12</v>
      </c>
      <c r="B40" s="17" t="s">
        <v>19</v>
      </c>
      <c r="C40" s="11" t="s">
        <v>47</v>
      </c>
      <c r="D40" s="5">
        <v>2160</v>
      </c>
      <c r="E40" s="5">
        <v>2160</v>
      </c>
      <c r="F40" s="23">
        <v>0</v>
      </c>
    </row>
    <row r="41" spans="1:8" x14ac:dyDescent="0.2">
      <c r="A41" s="18" t="s">
        <v>12</v>
      </c>
      <c r="B41" s="18" t="s">
        <v>4</v>
      </c>
      <c r="C41" s="10" t="s">
        <v>48</v>
      </c>
      <c r="D41" s="7">
        <v>2160</v>
      </c>
      <c r="E41" s="7">
        <v>2160</v>
      </c>
      <c r="F41" s="24">
        <v>0</v>
      </c>
    </row>
    <row r="42" spans="1:8" ht="25.5" x14ac:dyDescent="0.2">
      <c r="A42" s="18" t="s">
        <v>12</v>
      </c>
      <c r="B42" s="18" t="s">
        <v>6</v>
      </c>
      <c r="C42" s="10" t="s">
        <v>49</v>
      </c>
      <c r="D42" s="7"/>
      <c r="E42" s="7">
        <v>0</v>
      </c>
      <c r="F42" s="24">
        <v>0</v>
      </c>
    </row>
    <row r="43" spans="1:8" x14ac:dyDescent="0.2">
      <c r="A43" s="19"/>
      <c r="B43" s="19"/>
      <c r="C43" s="12" t="s">
        <v>52</v>
      </c>
      <c r="D43" s="8">
        <v>854962.00000000012</v>
      </c>
      <c r="E43" s="8">
        <v>288429.2</v>
      </c>
      <c r="F43" s="25">
        <v>566532.80000000005</v>
      </c>
    </row>
    <row r="44" spans="1:8" x14ac:dyDescent="0.2">
      <c r="E44" s="14"/>
    </row>
  </sheetData>
  <mergeCells count="5">
    <mergeCell ref="C1:F1"/>
    <mergeCell ref="B2:F2"/>
    <mergeCell ref="C3:F3"/>
    <mergeCell ref="A5:F5"/>
    <mergeCell ref="A7:F7"/>
  </mergeCells>
  <pageMargins left="1.0629921259842521" right="0.11811023622047245" top="0.19685039370078741" bottom="0.23622047244094491" header="0.16" footer="0.15748031496062992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44"/>
  <sheetViews>
    <sheetView showGridLines="0" topLeftCell="A2" zoomScale="120" zoomScaleNormal="120" workbookViewId="0">
      <selection activeCell="J9" sqref="J9"/>
    </sheetView>
  </sheetViews>
  <sheetFormatPr defaultColWidth="9.140625" defaultRowHeight="12.75" customHeight="1" outlineLevelRow="1" x14ac:dyDescent="0.2"/>
  <cols>
    <col min="1" max="1" width="6.28515625" style="20" customWidth="1"/>
    <col min="2" max="2" width="8.42578125" style="20" customWidth="1"/>
    <col min="3" max="3" width="37" customWidth="1"/>
    <col min="4" max="4" width="12.28515625" customWidth="1"/>
    <col min="5" max="5" width="13.42578125" customWidth="1"/>
    <col min="6" max="6" width="12.5703125" customWidth="1"/>
  </cols>
  <sheetData>
    <row r="1" spans="1:11" ht="12.75" hidden="1" customHeight="1" x14ac:dyDescent="0.2">
      <c r="A1" s="27"/>
      <c r="B1" s="27"/>
      <c r="C1" s="28"/>
      <c r="D1" s="29"/>
      <c r="E1" s="1"/>
      <c r="F1" s="1"/>
      <c r="G1" s="1"/>
      <c r="H1" s="1"/>
    </row>
    <row r="2" spans="1:11" ht="12.75" customHeight="1" x14ac:dyDescent="0.2">
      <c r="A2" s="15"/>
      <c r="B2" s="16"/>
      <c r="C2" s="31" t="s">
        <v>65</v>
      </c>
      <c r="D2" s="31"/>
      <c r="E2" s="31"/>
      <c r="F2" s="31"/>
      <c r="G2" s="1"/>
      <c r="H2" s="1"/>
    </row>
    <row r="3" spans="1:11" ht="12.75" customHeight="1" x14ac:dyDescent="0.2">
      <c r="A3" s="2"/>
      <c r="B3" s="32" t="s">
        <v>16</v>
      </c>
      <c r="C3" s="32"/>
      <c r="D3" s="32"/>
      <c r="E3" s="32"/>
      <c r="F3" s="32"/>
      <c r="G3" s="2"/>
      <c r="H3" s="2"/>
    </row>
    <row r="4" spans="1:11" ht="12" customHeight="1" x14ac:dyDescent="0.25">
      <c r="A4" s="2"/>
      <c r="B4" s="2"/>
      <c r="C4" s="33" t="s">
        <v>70</v>
      </c>
      <c r="D4" s="33"/>
      <c r="E4" s="33"/>
      <c r="F4" s="33"/>
      <c r="G4" s="2"/>
      <c r="H4" s="2"/>
    </row>
    <row r="5" spans="1:11" ht="15.75" customHeight="1" x14ac:dyDescent="0.2">
      <c r="A5" s="16"/>
      <c r="B5" s="16"/>
      <c r="C5" s="1"/>
      <c r="D5" s="1"/>
      <c r="E5" s="1"/>
      <c r="F5" s="1"/>
      <c r="G5" s="1"/>
      <c r="H5" s="1"/>
    </row>
    <row r="6" spans="1:11" ht="42.75" customHeight="1" x14ac:dyDescent="0.25">
      <c r="A6" s="34" t="s">
        <v>66</v>
      </c>
      <c r="B6" s="34"/>
      <c r="C6" s="34"/>
      <c r="D6" s="34"/>
      <c r="E6" s="34"/>
      <c r="F6" s="34"/>
      <c r="G6" s="9"/>
      <c r="H6" s="1"/>
    </row>
    <row r="7" spans="1:11" ht="36" x14ac:dyDescent="0.2">
      <c r="A7" s="3" t="s">
        <v>1</v>
      </c>
      <c r="B7" s="3" t="s">
        <v>2</v>
      </c>
      <c r="C7" s="3" t="s">
        <v>63</v>
      </c>
      <c r="D7" s="3" t="s">
        <v>56</v>
      </c>
      <c r="E7" s="3" t="s">
        <v>57</v>
      </c>
      <c r="F7" s="3" t="s">
        <v>58</v>
      </c>
    </row>
    <row r="8" spans="1:11" ht="15.75" customHeight="1" x14ac:dyDescent="0.2">
      <c r="A8" s="17" t="s">
        <v>3</v>
      </c>
      <c r="B8" s="17" t="s">
        <v>19</v>
      </c>
      <c r="C8" s="4" t="s">
        <v>18</v>
      </c>
      <c r="D8" s="5">
        <f t="shared" ref="D8" si="0">D9+D10+D11+D12+D13+D14+D15</f>
        <v>61690.548000000003</v>
      </c>
      <c r="E8" s="5">
        <f>D8-F8</f>
        <v>57933.248</v>
      </c>
      <c r="F8" s="5">
        <f>F9+F10+F11+F12+F13+F14+F15</f>
        <v>3757.2999999999997</v>
      </c>
    </row>
    <row r="9" spans="1:11" ht="38.25" outlineLevel="1" x14ac:dyDescent="0.2">
      <c r="A9" s="18" t="s">
        <v>3</v>
      </c>
      <c r="B9" s="18" t="s">
        <v>4</v>
      </c>
      <c r="C9" s="6" t="s">
        <v>20</v>
      </c>
      <c r="D9" s="7">
        <v>1179.8</v>
      </c>
      <c r="E9" s="7">
        <f t="shared" ref="E9:E41" si="1">D9-F9</f>
        <v>1179.8</v>
      </c>
      <c r="F9" s="7"/>
      <c r="J9" t="s">
        <v>53</v>
      </c>
    </row>
    <row r="10" spans="1:11" ht="63" customHeight="1" outlineLevel="1" x14ac:dyDescent="0.2">
      <c r="A10" s="18" t="s">
        <v>3</v>
      </c>
      <c r="B10" s="18" t="s">
        <v>5</v>
      </c>
      <c r="C10" s="6" t="s">
        <v>21</v>
      </c>
      <c r="D10" s="7">
        <v>4461.8999999999996</v>
      </c>
      <c r="E10" s="7">
        <f t="shared" si="1"/>
        <v>4461.8999999999996</v>
      </c>
      <c r="F10" s="7"/>
      <c r="H10" t="s">
        <v>53</v>
      </c>
    </row>
    <row r="11" spans="1:11" ht="63.75" outlineLevel="1" x14ac:dyDescent="0.2">
      <c r="A11" s="18" t="s">
        <v>3</v>
      </c>
      <c r="B11" s="18" t="s">
        <v>6</v>
      </c>
      <c r="C11" s="10" t="s">
        <v>22</v>
      </c>
      <c r="D11" s="7">
        <f>23274-500</f>
        <v>22774</v>
      </c>
      <c r="E11" s="7">
        <f t="shared" si="1"/>
        <v>21382.3</v>
      </c>
      <c r="F11" s="7">
        <f>969.3+422.4</f>
        <v>1391.6999999999998</v>
      </c>
      <c r="I11" t="s">
        <v>53</v>
      </c>
      <c r="K11" s="13" t="s">
        <v>53</v>
      </c>
    </row>
    <row r="12" spans="1:11" ht="51" outlineLevel="1" x14ac:dyDescent="0.2">
      <c r="A12" s="18" t="s">
        <v>3</v>
      </c>
      <c r="B12" s="18" t="s">
        <v>7</v>
      </c>
      <c r="C12" s="10" t="s">
        <v>23</v>
      </c>
      <c r="D12" s="7">
        <v>9744.7150000000001</v>
      </c>
      <c r="E12" s="7">
        <f t="shared" si="1"/>
        <v>9744.7150000000001</v>
      </c>
      <c r="F12" s="7"/>
      <c r="J12" t="s">
        <v>53</v>
      </c>
    </row>
    <row r="13" spans="1:11" ht="25.5" outlineLevel="1" x14ac:dyDescent="0.2">
      <c r="A13" s="18" t="s">
        <v>3</v>
      </c>
      <c r="B13" s="18" t="s">
        <v>8</v>
      </c>
      <c r="C13" s="10" t="s">
        <v>24</v>
      </c>
      <c r="D13" s="7">
        <v>0</v>
      </c>
      <c r="E13" s="7">
        <f t="shared" si="1"/>
        <v>0</v>
      </c>
      <c r="F13" s="7"/>
    </row>
    <row r="14" spans="1:11" outlineLevel="1" x14ac:dyDescent="0.2">
      <c r="A14" s="18" t="s">
        <v>3</v>
      </c>
      <c r="B14" s="18" t="s">
        <v>9</v>
      </c>
      <c r="C14" s="10" t="s">
        <v>25</v>
      </c>
      <c r="D14" s="7">
        <v>500</v>
      </c>
      <c r="E14" s="7">
        <f t="shared" si="1"/>
        <v>500</v>
      </c>
      <c r="F14" s="7"/>
    </row>
    <row r="15" spans="1:11" outlineLevel="1" x14ac:dyDescent="0.2">
      <c r="A15" s="18" t="s">
        <v>3</v>
      </c>
      <c r="B15" s="18" t="s">
        <v>10</v>
      </c>
      <c r="C15" s="10" t="s">
        <v>26</v>
      </c>
      <c r="D15" s="7">
        <f>23132.433-102.3</f>
        <v>23030.133000000002</v>
      </c>
      <c r="E15" s="7">
        <f t="shared" si="1"/>
        <v>20664.533000000003</v>
      </c>
      <c r="F15" s="7">
        <f>2467.9-102.3</f>
        <v>2365.6</v>
      </c>
    </row>
    <row r="16" spans="1:11" x14ac:dyDescent="0.2">
      <c r="A16" s="17" t="s">
        <v>6</v>
      </c>
      <c r="B16" s="17" t="s">
        <v>19</v>
      </c>
      <c r="C16" s="11" t="s">
        <v>27</v>
      </c>
      <c r="D16" s="5">
        <f>D18+D17</f>
        <v>498.8</v>
      </c>
      <c r="E16" s="5">
        <f t="shared" si="1"/>
        <v>348.8</v>
      </c>
      <c r="F16" s="5">
        <f>F18+F17</f>
        <v>150</v>
      </c>
    </row>
    <row r="17" spans="1:11" x14ac:dyDescent="0.2">
      <c r="A17" s="18" t="s">
        <v>6</v>
      </c>
      <c r="B17" s="18" t="s">
        <v>13</v>
      </c>
      <c r="C17" s="10" t="s">
        <v>61</v>
      </c>
      <c r="D17" s="7">
        <v>150</v>
      </c>
      <c r="E17" s="5"/>
      <c r="F17" s="7">
        <v>150</v>
      </c>
    </row>
    <row r="18" spans="1:11" outlineLevel="1" x14ac:dyDescent="0.2">
      <c r="A18" s="18" t="s">
        <v>6</v>
      </c>
      <c r="B18" s="18" t="s">
        <v>11</v>
      </c>
      <c r="C18" s="10" t="s">
        <v>28</v>
      </c>
      <c r="D18" s="7">
        <v>348.8</v>
      </c>
      <c r="E18" s="7">
        <f t="shared" si="1"/>
        <v>348.8</v>
      </c>
      <c r="F18" s="7"/>
    </row>
    <row r="19" spans="1:11" ht="25.5" x14ac:dyDescent="0.2">
      <c r="A19" s="17" t="s">
        <v>13</v>
      </c>
      <c r="B19" s="17" t="s">
        <v>19</v>
      </c>
      <c r="C19" s="11" t="s">
        <v>29</v>
      </c>
      <c r="D19" s="5">
        <f t="shared" ref="D19" si="2">D20+D21</f>
        <v>6551.8</v>
      </c>
      <c r="E19" s="5">
        <f t="shared" si="1"/>
        <v>3255</v>
      </c>
      <c r="F19" s="5">
        <f>F20+F21</f>
        <v>3296.8</v>
      </c>
    </row>
    <row r="20" spans="1:11" outlineLevel="1" x14ac:dyDescent="0.2">
      <c r="A20" s="18" t="s">
        <v>13</v>
      </c>
      <c r="B20" s="18" t="s">
        <v>4</v>
      </c>
      <c r="C20" s="10" t="s">
        <v>30</v>
      </c>
      <c r="D20" s="7">
        <v>3296.8</v>
      </c>
      <c r="E20" s="7">
        <f t="shared" si="1"/>
        <v>0</v>
      </c>
      <c r="F20" s="7">
        <v>3296.8</v>
      </c>
    </row>
    <row r="21" spans="1:11" ht="25.5" outlineLevel="1" x14ac:dyDescent="0.2">
      <c r="A21" s="18" t="s">
        <v>13</v>
      </c>
      <c r="B21" s="18" t="s">
        <v>13</v>
      </c>
      <c r="C21" s="10" t="s">
        <v>31</v>
      </c>
      <c r="D21" s="7">
        <v>3255</v>
      </c>
      <c r="E21" s="7">
        <f t="shared" si="1"/>
        <v>3255</v>
      </c>
      <c r="F21" s="7"/>
    </row>
    <row r="22" spans="1:11" x14ac:dyDescent="0.2">
      <c r="A22" s="17" t="s">
        <v>8</v>
      </c>
      <c r="B22" s="17" t="s">
        <v>19</v>
      </c>
      <c r="C22" s="11" t="s">
        <v>32</v>
      </c>
      <c r="D22" s="5">
        <f t="shared" ref="D22" si="3">D23+D24+D25+D26+D27</f>
        <v>513071.91899999999</v>
      </c>
      <c r="E22" s="5">
        <f t="shared" si="1"/>
        <v>145939.41900000005</v>
      </c>
      <c r="F22" s="5">
        <f>F23+F24+F25+F26+F27</f>
        <v>367132.49999999994</v>
      </c>
    </row>
    <row r="23" spans="1:11" outlineLevel="1" x14ac:dyDescent="0.2">
      <c r="A23" s="18" t="s">
        <v>8</v>
      </c>
      <c r="B23" s="18" t="s">
        <v>3</v>
      </c>
      <c r="C23" s="10" t="s">
        <v>33</v>
      </c>
      <c r="D23" s="7">
        <f>135298.9854-308.8-1177.7-158</f>
        <v>133654.48540000001</v>
      </c>
      <c r="E23" s="7">
        <f t="shared" si="1"/>
        <v>70554.385399999999</v>
      </c>
      <c r="F23" s="7">
        <f>101.7+62998.4</f>
        <v>63100.1</v>
      </c>
      <c r="K23" t="s">
        <v>53</v>
      </c>
    </row>
    <row r="24" spans="1:11" outlineLevel="1" x14ac:dyDescent="0.2">
      <c r="A24" s="18" t="s">
        <v>8</v>
      </c>
      <c r="B24" s="18" t="s">
        <v>4</v>
      </c>
      <c r="C24" s="10" t="s">
        <v>34</v>
      </c>
      <c r="D24" s="7">
        <v>361386.08779999998</v>
      </c>
      <c r="E24" s="7">
        <f t="shared" si="1"/>
        <v>59458.287799999991</v>
      </c>
      <c r="F24" s="7">
        <f>331.3+285949.7+13158+2488.8</f>
        <v>301927.8</v>
      </c>
    </row>
    <row r="25" spans="1:11" ht="30.75" customHeight="1" outlineLevel="1" x14ac:dyDescent="0.2">
      <c r="A25" s="18" t="s">
        <v>8</v>
      </c>
      <c r="B25" s="18" t="s">
        <v>13</v>
      </c>
      <c r="C25" s="10" t="s">
        <v>35</v>
      </c>
      <c r="D25" s="7"/>
      <c r="E25" s="7">
        <f t="shared" si="1"/>
        <v>0</v>
      </c>
      <c r="F25" s="7"/>
      <c r="K25" t="s">
        <v>53</v>
      </c>
    </row>
    <row r="26" spans="1:11" ht="25.5" outlineLevel="1" x14ac:dyDescent="0.2">
      <c r="A26" s="18" t="s">
        <v>8</v>
      </c>
      <c r="B26" s="18" t="s">
        <v>8</v>
      </c>
      <c r="C26" s="10" t="s">
        <v>36</v>
      </c>
      <c r="D26" s="7">
        <v>3742.4189999999999</v>
      </c>
      <c r="E26" s="7">
        <f t="shared" si="1"/>
        <v>3742.4189999999999</v>
      </c>
      <c r="F26" s="7"/>
      <c r="K26" t="s">
        <v>53</v>
      </c>
    </row>
    <row r="27" spans="1:11" outlineLevel="1" x14ac:dyDescent="0.2">
      <c r="A27" s="18" t="s">
        <v>8</v>
      </c>
      <c r="B27" s="18" t="s">
        <v>11</v>
      </c>
      <c r="C27" s="10" t="s">
        <v>37</v>
      </c>
      <c r="D27" s="7">
        <v>14288.926799999999</v>
      </c>
      <c r="E27" s="7">
        <f t="shared" si="1"/>
        <v>12184.326799999999</v>
      </c>
      <c r="F27" s="7">
        <f>2090.1+14.5</f>
        <v>2104.6</v>
      </c>
    </row>
    <row r="28" spans="1:11" x14ac:dyDescent="0.2">
      <c r="A28" s="17" t="s">
        <v>14</v>
      </c>
      <c r="B28" s="17" t="s">
        <v>19</v>
      </c>
      <c r="C28" s="11" t="s">
        <v>38</v>
      </c>
      <c r="D28" s="5">
        <f t="shared" ref="D28" si="4">D29+D30</f>
        <v>15554.18</v>
      </c>
      <c r="E28" s="5">
        <f t="shared" si="1"/>
        <v>15554.18</v>
      </c>
      <c r="F28" s="5">
        <f>F29+F30</f>
        <v>0</v>
      </c>
    </row>
    <row r="29" spans="1:11" outlineLevel="1" x14ac:dyDescent="0.2">
      <c r="A29" s="18" t="s">
        <v>14</v>
      </c>
      <c r="B29" s="18" t="s">
        <v>3</v>
      </c>
      <c r="C29" s="10" t="s">
        <v>39</v>
      </c>
      <c r="D29" s="7">
        <v>13560.18</v>
      </c>
      <c r="E29" s="7">
        <f t="shared" si="1"/>
        <v>13560.18</v>
      </c>
      <c r="F29" s="7"/>
    </row>
    <row r="30" spans="1:11" ht="25.5" outlineLevel="1" x14ac:dyDescent="0.2">
      <c r="A30" s="18" t="s">
        <v>14</v>
      </c>
      <c r="B30" s="18" t="s">
        <v>6</v>
      </c>
      <c r="C30" s="10" t="s">
        <v>40</v>
      </c>
      <c r="D30" s="7">
        <v>1994</v>
      </c>
      <c r="E30" s="7">
        <f t="shared" si="1"/>
        <v>1994</v>
      </c>
      <c r="F30" s="7"/>
    </row>
    <row r="31" spans="1:11" x14ac:dyDescent="0.2">
      <c r="A31" s="17" t="s">
        <v>15</v>
      </c>
      <c r="B31" s="17" t="s">
        <v>19</v>
      </c>
      <c r="C31" s="11" t="s">
        <v>41</v>
      </c>
      <c r="D31" s="5">
        <f t="shared" ref="D31" si="5">D32+D33+D34</f>
        <v>72046.500999999989</v>
      </c>
      <c r="E31" s="5">
        <f t="shared" si="1"/>
        <v>11559.400999999991</v>
      </c>
      <c r="F31" s="5">
        <f>F32+F33+F34</f>
        <v>60487.1</v>
      </c>
    </row>
    <row r="32" spans="1:11" outlineLevel="1" x14ac:dyDescent="0.2">
      <c r="A32" s="18" t="s">
        <v>15</v>
      </c>
      <c r="B32" s="18" t="s">
        <v>3</v>
      </c>
      <c r="C32" s="10" t="s">
        <v>42</v>
      </c>
      <c r="D32" s="7">
        <v>9677.7000000000007</v>
      </c>
      <c r="E32" s="7">
        <f t="shared" si="1"/>
        <v>9677.7000000000007</v>
      </c>
      <c r="F32" s="7"/>
    </row>
    <row r="33" spans="1:10" outlineLevel="1" x14ac:dyDescent="0.2">
      <c r="A33" s="18" t="s">
        <v>15</v>
      </c>
      <c r="B33" s="18" t="s">
        <v>5</v>
      </c>
      <c r="C33" s="10" t="s">
        <v>43</v>
      </c>
      <c r="D33" s="7">
        <f>43823.701+158-946.5-8100</f>
        <v>34935.201000000001</v>
      </c>
      <c r="E33" s="7">
        <f t="shared" si="1"/>
        <v>1881.7010000000009</v>
      </c>
      <c r="F33" s="7">
        <f>27000+806.3+14106.3+187.4-946.5-8100</f>
        <v>33053.5</v>
      </c>
    </row>
    <row r="34" spans="1:10" outlineLevel="1" x14ac:dyDescent="0.2">
      <c r="A34" s="18" t="s">
        <v>15</v>
      </c>
      <c r="B34" s="18" t="s">
        <v>6</v>
      </c>
      <c r="C34" s="10" t="s">
        <v>44</v>
      </c>
      <c r="D34" s="7">
        <v>27433.599999999999</v>
      </c>
      <c r="E34" s="7">
        <f t="shared" si="1"/>
        <v>0</v>
      </c>
      <c r="F34" s="7">
        <f>7855.1+14980.4+4598.1</f>
        <v>27433.599999999999</v>
      </c>
      <c r="H34" t="s">
        <v>53</v>
      </c>
    </row>
    <row r="35" spans="1:10" x14ac:dyDescent="0.2">
      <c r="A35" s="17" t="s">
        <v>9</v>
      </c>
      <c r="B35" s="17" t="s">
        <v>19</v>
      </c>
      <c r="C35" s="11" t="s">
        <v>45</v>
      </c>
      <c r="D35" s="5">
        <f t="shared" ref="D35" si="6">D36</f>
        <v>2023.4</v>
      </c>
      <c r="E35" s="5">
        <f t="shared" si="1"/>
        <v>2023.4</v>
      </c>
      <c r="F35" s="5">
        <f>F36</f>
        <v>0</v>
      </c>
    </row>
    <row r="36" spans="1:10" outlineLevel="1" x14ac:dyDescent="0.2">
      <c r="A36" s="18" t="s">
        <v>9</v>
      </c>
      <c r="B36" s="18" t="s">
        <v>3</v>
      </c>
      <c r="C36" s="10" t="s">
        <v>46</v>
      </c>
      <c r="D36" s="7">
        <v>2023.4</v>
      </c>
      <c r="E36" s="7">
        <f t="shared" si="1"/>
        <v>2023.4</v>
      </c>
      <c r="F36" s="7"/>
    </row>
    <row r="37" spans="1:10" x14ac:dyDescent="0.2">
      <c r="A37" s="17" t="s">
        <v>12</v>
      </c>
      <c r="B37" s="17" t="s">
        <v>19</v>
      </c>
      <c r="C37" s="11" t="s">
        <v>47</v>
      </c>
      <c r="D37" s="5">
        <f t="shared" ref="D37" si="7">D38+D39</f>
        <v>2210</v>
      </c>
      <c r="E37" s="5">
        <f t="shared" si="1"/>
        <v>2210</v>
      </c>
      <c r="F37" s="5">
        <f>F38+F39</f>
        <v>0</v>
      </c>
    </row>
    <row r="38" spans="1:10" outlineLevel="1" x14ac:dyDescent="0.2">
      <c r="A38" s="18" t="s">
        <v>12</v>
      </c>
      <c r="B38" s="18" t="s">
        <v>4</v>
      </c>
      <c r="C38" s="10" t="s">
        <v>48</v>
      </c>
      <c r="D38" s="7">
        <f>2160</f>
        <v>2160</v>
      </c>
      <c r="E38" s="7">
        <f t="shared" si="1"/>
        <v>2160</v>
      </c>
      <c r="F38" s="7"/>
    </row>
    <row r="39" spans="1:10" ht="25.5" outlineLevel="1" x14ac:dyDescent="0.2">
      <c r="A39" s="18" t="s">
        <v>12</v>
      </c>
      <c r="B39" s="18" t="s">
        <v>6</v>
      </c>
      <c r="C39" s="10" t="s">
        <v>49</v>
      </c>
      <c r="D39" s="7">
        <f>50</f>
        <v>50</v>
      </c>
      <c r="E39" s="7">
        <f t="shared" si="1"/>
        <v>50</v>
      </c>
      <c r="F39" s="7"/>
      <c r="I39" t="s">
        <v>67</v>
      </c>
    </row>
    <row r="40" spans="1:10" ht="38.25" x14ac:dyDescent="0.2">
      <c r="A40" s="17" t="s">
        <v>10</v>
      </c>
      <c r="B40" s="17" t="s">
        <v>19</v>
      </c>
      <c r="C40" s="11" t="s">
        <v>50</v>
      </c>
      <c r="D40" s="5">
        <f t="shared" ref="D40" si="8">D41</f>
        <v>0</v>
      </c>
      <c r="E40" s="5">
        <f t="shared" si="1"/>
        <v>0</v>
      </c>
      <c r="F40" s="5">
        <f>F41</f>
        <v>0</v>
      </c>
      <c r="I40" t="s">
        <v>53</v>
      </c>
      <c r="J40" t="s">
        <v>53</v>
      </c>
    </row>
    <row r="41" spans="1:10" ht="25.5" outlineLevel="1" x14ac:dyDescent="0.2">
      <c r="A41" s="18" t="s">
        <v>10</v>
      </c>
      <c r="B41" s="18" t="s">
        <v>3</v>
      </c>
      <c r="C41" s="10" t="s">
        <v>51</v>
      </c>
      <c r="D41" s="7"/>
      <c r="E41" s="7">
        <f t="shared" si="1"/>
        <v>0</v>
      </c>
      <c r="F41" s="7"/>
    </row>
    <row r="42" spans="1:10" x14ac:dyDescent="0.2">
      <c r="A42" s="19"/>
      <c r="B42" s="19"/>
      <c r="C42" s="12" t="s">
        <v>52</v>
      </c>
      <c r="D42" s="8">
        <f>D8+D16+D19+D22+D28+D31+D35+D37+D40</f>
        <v>673647.14800000016</v>
      </c>
      <c r="E42" s="8">
        <f>E8+E16+E19+E22+E28+E31+E35+E37+E40</f>
        <v>238823.44800000003</v>
      </c>
      <c r="F42" s="8">
        <f>F8+F16+F19+F22+F28+F31+F35+F37+F40</f>
        <v>434823.6999999999</v>
      </c>
    </row>
    <row r="43" spans="1:10" ht="43.15" customHeight="1" x14ac:dyDescent="0.2">
      <c r="A43" s="16"/>
      <c r="D43" s="30"/>
      <c r="E43" s="14"/>
    </row>
    <row r="44" spans="1:10" ht="43.15" customHeight="1" x14ac:dyDescent="0.2">
      <c r="A44" s="16"/>
    </row>
  </sheetData>
  <mergeCells count="4">
    <mergeCell ref="C2:F2"/>
    <mergeCell ref="B3:F3"/>
    <mergeCell ref="C4:F4"/>
    <mergeCell ref="A6:F6"/>
  </mergeCells>
  <pageMargins left="1.0629921259842521" right="0.11811023622047245" top="0.19685039370078741" bottom="0.23622047244094491" header="0.15748031496062992" footer="0.15748031496062992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44"/>
  <sheetViews>
    <sheetView showGridLines="0" tabSelected="1" topLeftCell="A2" zoomScale="120" zoomScaleNormal="120" workbookViewId="0">
      <selection activeCell="J12" sqref="J12"/>
    </sheetView>
  </sheetViews>
  <sheetFormatPr defaultColWidth="9.140625" defaultRowHeight="12.75" customHeight="1" outlineLevelRow="1" x14ac:dyDescent="0.2"/>
  <cols>
    <col min="1" max="1" width="6.28515625" style="20" customWidth="1"/>
    <col min="2" max="2" width="8.42578125" style="20" customWidth="1"/>
    <col min="3" max="3" width="37" customWidth="1"/>
    <col min="4" max="4" width="12.28515625" customWidth="1"/>
    <col min="5" max="5" width="13.42578125" customWidth="1"/>
    <col min="6" max="6" width="12.5703125" customWidth="1"/>
  </cols>
  <sheetData>
    <row r="1" spans="1:11" ht="12.75" hidden="1" customHeight="1" x14ac:dyDescent="0.2">
      <c r="A1" s="27"/>
      <c r="B1" s="27"/>
      <c r="C1" s="28"/>
      <c r="D1" s="29"/>
      <c r="E1" s="1"/>
      <c r="F1" s="1"/>
      <c r="G1" s="1"/>
      <c r="H1" s="1"/>
    </row>
    <row r="2" spans="1:11" ht="12.75" customHeight="1" x14ac:dyDescent="0.2">
      <c r="A2" s="15"/>
      <c r="B2" s="16"/>
      <c r="C2" s="31" t="s">
        <v>68</v>
      </c>
      <c r="D2" s="31"/>
      <c r="E2" s="31"/>
      <c r="F2" s="31"/>
      <c r="G2" s="1"/>
      <c r="H2" s="1"/>
    </row>
    <row r="3" spans="1:11" ht="12.75" customHeight="1" x14ac:dyDescent="0.2">
      <c r="A3" s="2"/>
      <c r="B3" s="32" t="s">
        <v>16</v>
      </c>
      <c r="C3" s="32"/>
      <c r="D3" s="32"/>
      <c r="E3" s="32"/>
      <c r="F3" s="32"/>
      <c r="G3" s="2"/>
      <c r="H3" s="2"/>
    </row>
    <row r="4" spans="1:11" ht="12" customHeight="1" x14ac:dyDescent="0.25">
      <c r="A4" s="2"/>
      <c r="B4" s="2"/>
      <c r="C4" s="33" t="s">
        <v>71</v>
      </c>
      <c r="D4" s="33"/>
      <c r="E4" s="33"/>
      <c r="F4" s="33"/>
      <c r="G4" s="2"/>
      <c r="H4" s="2"/>
    </row>
    <row r="5" spans="1:11" ht="46.5" customHeight="1" x14ac:dyDescent="0.25">
      <c r="A5" s="34" t="s">
        <v>69</v>
      </c>
      <c r="B5" s="34"/>
      <c r="C5" s="34"/>
      <c r="D5" s="34"/>
      <c r="E5" s="34"/>
      <c r="F5" s="34"/>
      <c r="G5" s="9"/>
      <c r="H5" s="1"/>
    </row>
    <row r="6" spans="1:11" x14ac:dyDescent="0.2">
      <c r="A6" s="35" t="s">
        <v>17</v>
      </c>
      <c r="B6" s="35"/>
      <c r="C6" s="35"/>
      <c r="D6" s="35"/>
      <c r="E6" s="35"/>
      <c r="F6" s="35"/>
      <c r="G6" s="1"/>
      <c r="H6" s="1"/>
    </row>
    <row r="7" spans="1:11" ht="36" x14ac:dyDescent="0.2">
      <c r="A7" s="3" t="s">
        <v>1</v>
      </c>
      <c r="B7" s="3" t="s">
        <v>2</v>
      </c>
      <c r="C7" s="3" t="s">
        <v>63</v>
      </c>
      <c r="D7" s="3" t="s">
        <v>56</v>
      </c>
      <c r="E7" s="3" t="s">
        <v>57</v>
      </c>
      <c r="F7" s="3" t="s">
        <v>58</v>
      </c>
    </row>
    <row r="8" spans="1:11" ht="15.75" customHeight="1" x14ac:dyDescent="0.2">
      <c r="A8" s="17" t="s">
        <v>3</v>
      </c>
      <c r="B8" s="17" t="s">
        <v>19</v>
      </c>
      <c r="C8" s="4" t="s">
        <v>18</v>
      </c>
      <c r="D8" s="5">
        <v>68365.313999999998</v>
      </c>
      <c r="E8" s="5">
        <v>64608.714</v>
      </c>
      <c r="F8" s="5">
        <v>3756.6</v>
      </c>
    </row>
    <row r="9" spans="1:11" ht="38.25" outlineLevel="1" x14ac:dyDescent="0.2">
      <c r="A9" s="18" t="s">
        <v>3</v>
      </c>
      <c r="B9" s="18" t="s">
        <v>4</v>
      </c>
      <c r="C9" s="6" t="s">
        <v>20</v>
      </c>
      <c r="D9" s="7">
        <v>1179.8</v>
      </c>
      <c r="E9" s="7">
        <v>1179.8</v>
      </c>
      <c r="F9" s="7"/>
    </row>
    <row r="10" spans="1:11" ht="63" customHeight="1" outlineLevel="1" x14ac:dyDescent="0.2">
      <c r="A10" s="18" t="s">
        <v>3</v>
      </c>
      <c r="B10" s="18" t="s">
        <v>5</v>
      </c>
      <c r="C10" s="6" t="s">
        <v>21</v>
      </c>
      <c r="D10" s="7">
        <v>4461.8999999999996</v>
      </c>
      <c r="E10" s="7">
        <v>4461.8999999999996</v>
      </c>
      <c r="F10" s="7"/>
      <c r="H10" t="s">
        <v>53</v>
      </c>
      <c r="I10" t="s">
        <v>53</v>
      </c>
    </row>
    <row r="11" spans="1:11" ht="63.75" outlineLevel="1" x14ac:dyDescent="0.2">
      <c r="A11" s="18" t="s">
        <v>3</v>
      </c>
      <c r="B11" s="18" t="s">
        <v>6</v>
      </c>
      <c r="C11" s="10" t="s">
        <v>22</v>
      </c>
      <c r="D11" s="7">
        <v>23388.799999999999</v>
      </c>
      <c r="E11" s="7">
        <v>21997.1</v>
      </c>
      <c r="F11" s="7">
        <v>1391.6999999999998</v>
      </c>
      <c r="K11" s="13" t="s">
        <v>53</v>
      </c>
    </row>
    <row r="12" spans="1:11" ht="51" outlineLevel="1" x14ac:dyDescent="0.2">
      <c r="A12" s="18" t="s">
        <v>3</v>
      </c>
      <c r="B12" s="18" t="s">
        <v>7</v>
      </c>
      <c r="C12" s="10" t="s">
        <v>23</v>
      </c>
      <c r="D12" s="7">
        <v>9664.8809999999994</v>
      </c>
      <c r="E12" s="7">
        <v>9664.8809999999994</v>
      </c>
      <c r="F12" s="7"/>
    </row>
    <row r="13" spans="1:11" ht="25.5" outlineLevel="1" x14ac:dyDescent="0.2">
      <c r="A13" s="18" t="s">
        <v>3</v>
      </c>
      <c r="B13" s="18" t="s">
        <v>8</v>
      </c>
      <c r="C13" s="10" t="s">
        <v>24</v>
      </c>
      <c r="D13" s="7">
        <v>0</v>
      </c>
      <c r="E13" s="7">
        <v>0</v>
      </c>
      <c r="F13" s="7"/>
    </row>
    <row r="14" spans="1:11" outlineLevel="1" x14ac:dyDescent="0.2">
      <c r="A14" s="18" t="s">
        <v>3</v>
      </c>
      <c r="B14" s="18" t="s">
        <v>9</v>
      </c>
      <c r="C14" s="10" t="s">
        <v>25</v>
      </c>
      <c r="D14" s="7">
        <v>500</v>
      </c>
      <c r="E14" s="7">
        <v>500</v>
      </c>
      <c r="F14" s="7"/>
    </row>
    <row r="15" spans="1:11" outlineLevel="1" x14ac:dyDescent="0.2">
      <c r="A15" s="18" t="s">
        <v>3</v>
      </c>
      <c r="B15" s="18" t="s">
        <v>10</v>
      </c>
      <c r="C15" s="10" t="s">
        <v>26</v>
      </c>
      <c r="D15" s="7">
        <v>29169.932999999997</v>
      </c>
      <c r="E15" s="7">
        <v>26805.032999999996</v>
      </c>
      <c r="F15" s="7">
        <v>2364.9</v>
      </c>
    </row>
    <row r="16" spans="1:11" x14ac:dyDescent="0.2">
      <c r="A16" s="17" t="s">
        <v>6</v>
      </c>
      <c r="B16" s="17" t="s">
        <v>19</v>
      </c>
      <c r="C16" s="11" t="s">
        <v>27</v>
      </c>
      <c r="D16" s="5">
        <v>509.2</v>
      </c>
      <c r="E16" s="5">
        <v>359.2</v>
      </c>
      <c r="F16" s="5">
        <v>150</v>
      </c>
    </row>
    <row r="17" spans="1:11" x14ac:dyDescent="0.2">
      <c r="A17" s="18" t="s">
        <v>6</v>
      </c>
      <c r="B17" s="18" t="s">
        <v>13</v>
      </c>
      <c r="C17" s="10" t="s">
        <v>61</v>
      </c>
      <c r="D17" s="7">
        <v>150</v>
      </c>
      <c r="E17" s="5"/>
      <c r="F17" s="7">
        <v>150</v>
      </c>
    </row>
    <row r="18" spans="1:11" outlineLevel="1" x14ac:dyDescent="0.2">
      <c r="A18" s="18" t="s">
        <v>6</v>
      </c>
      <c r="B18" s="18" t="s">
        <v>11</v>
      </c>
      <c r="C18" s="10" t="s">
        <v>28</v>
      </c>
      <c r="D18" s="7">
        <v>359.2</v>
      </c>
      <c r="E18" s="7">
        <v>359.2</v>
      </c>
      <c r="F18" s="7"/>
    </row>
    <row r="19" spans="1:11" ht="25.5" x14ac:dyDescent="0.2">
      <c r="A19" s="17" t="s">
        <v>13</v>
      </c>
      <c r="B19" s="17" t="s">
        <v>0</v>
      </c>
      <c r="C19" s="11" t="s">
        <v>29</v>
      </c>
      <c r="D19" s="5">
        <v>6551.8</v>
      </c>
      <c r="E19" s="5">
        <v>3255</v>
      </c>
      <c r="F19" s="5">
        <v>3296.8</v>
      </c>
    </row>
    <row r="20" spans="1:11" outlineLevel="1" x14ac:dyDescent="0.2">
      <c r="A20" s="18" t="s">
        <v>13</v>
      </c>
      <c r="B20" s="18" t="s">
        <v>4</v>
      </c>
      <c r="C20" s="10" t="s">
        <v>30</v>
      </c>
      <c r="D20" s="7">
        <v>3296.8</v>
      </c>
      <c r="E20" s="7">
        <v>0</v>
      </c>
      <c r="F20" s="7">
        <v>3296.8</v>
      </c>
    </row>
    <row r="21" spans="1:11" ht="25.5" outlineLevel="1" x14ac:dyDescent="0.2">
      <c r="A21" s="18" t="s">
        <v>13</v>
      </c>
      <c r="B21" s="18" t="s">
        <v>13</v>
      </c>
      <c r="C21" s="10" t="s">
        <v>31</v>
      </c>
      <c r="D21" s="7">
        <v>3255</v>
      </c>
      <c r="E21" s="7">
        <v>3255</v>
      </c>
      <c r="F21" s="7"/>
    </row>
    <row r="22" spans="1:11" x14ac:dyDescent="0.2">
      <c r="A22" s="17" t="s">
        <v>8</v>
      </c>
      <c r="B22" s="17" t="s">
        <v>19</v>
      </c>
      <c r="C22" s="11" t="s">
        <v>32</v>
      </c>
      <c r="D22" s="5">
        <v>510241.69999999995</v>
      </c>
      <c r="E22" s="5">
        <v>143109.20000000001</v>
      </c>
      <c r="F22" s="5">
        <v>367132.49999999994</v>
      </c>
    </row>
    <row r="23" spans="1:11" outlineLevel="1" x14ac:dyDescent="0.2">
      <c r="A23" s="18" t="s">
        <v>8</v>
      </c>
      <c r="B23" s="18" t="s">
        <v>3</v>
      </c>
      <c r="C23" s="10" t="s">
        <v>33</v>
      </c>
      <c r="D23" s="7">
        <v>131217.58539999998</v>
      </c>
      <c r="E23" s="7">
        <v>68117.485399999976</v>
      </c>
      <c r="F23" s="7">
        <v>63100.1</v>
      </c>
      <c r="K23" t="s">
        <v>53</v>
      </c>
    </row>
    <row r="24" spans="1:11" outlineLevel="1" x14ac:dyDescent="0.2">
      <c r="A24" s="18" t="s">
        <v>8</v>
      </c>
      <c r="B24" s="18" t="s">
        <v>4</v>
      </c>
      <c r="C24" s="10" t="s">
        <v>34</v>
      </c>
      <c r="D24" s="7">
        <v>362186.08779999998</v>
      </c>
      <c r="E24" s="7">
        <v>60258.287799999991</v>
      </c>
      <c r="F24" s="7">
        <v>301927.8</v>
      </c>
    </row>
    <row r="25" spans="1:11" ht="30.75" customHeight="1" outlineLevel="1" x14ac:dyDescent="0.2">
      <c r="A25" s="18" t="s">
        <v>8</v>
      </c>
      <c r="B25" s="18" t="s">
        <v>13</v>
      </c>
      <c r="C25" s="10" t="s">
        <v>35</v>
      </c>
      <c r="D25" s="7"/>
      <c r="E25" s="7">
        <v>0</v>
      </c>
      <c r="F25" s="7"/>
      <c r="K25" t="s">
        <v>53</v>
      </c>
    </row>
    <row r="26" spans="1:11" ht="25.5" outlineLevel="1" x14ac:dyDescent="0.2">
      <c r="A26" s="18" t="s">
        <v>8</v>
      </c>
      <c r="B26" s="18" t="s">
        <v>8</v>
      </c>
      <c r="C26" s="10" t="s">
        <v>36</v>
      </c>
      <c r="D26" s="7">
        <v>3513.1</v>
      </c>
      <c r="E26" s="7">
        <v>3513.1</v>
      </c>
      <c r="F26" s="7"/>
      <c r="K26" t="s">
        <v>53</v>
      </c>
    </row>
    <row r="27" spans="1:11" outlineLevel="1" x14ac:dyDescent="0.2">
      <c r="A27" s="18" t="s">
        <v>8</v>
      </c>
      <c r="B27" s="18" t="s">
        <v>11</v>
      </c>
      <c r="C27" s="10" t="s">
        <v>37</v>
      </c>
      <c r="D27" s="7">
        <v>13324.926799999999</v>
      </c>
      <c r="E27" s="7">
        <v>11220.326799999999</v>
      </c>
      <c r="F27" s="7">
        <v>2104.6</v>
      </c>
    </row>
    <row r="28" spans="1:11" x14ac:dyDescent="0.2">
      <c r="A28" s="17" t="s">
        <v>14</v>
      </c>
      <c r="B28" s="17" t="s">
        <v>19</v>
      </c>
      <c r="C28" s="11" t="s">
        <v>38</v>
      </c>
      <c r="D28" s="5">
        <v>15348.299000000001</v>
      </c>
      <c r="E28" s="5">
        <v>15348.299000000001</v>
      </c>
      <c r="F28" s="5">
        <v>0</v>
      </c>
    </row>
    <row r="29" spans="1:11" outlineLevel="1" x14ac:dyDescent="0.2">
      <c r="A29" s="18" t="s">
        <v>14</v>
      </c>
      <c r="B29" s="18" t="s">
        <v>3</v>
      </c>
      <c r="C29" s="10" t="s">
        <v>39</v>
      </c>
      <c r="D29" s="7">
        <v>13560.18</v>
      </c>
      <c r="E29" s="7">
        <v>13560.18</v>
      </c>
      <c r="F29" s="7"/>
    </row>
    <row r="30" spans="1:11" ht="25.5" outlineLevel="1" x14ac:dyDescent="0.2">
      <c r="A30" s="18" t="s">
        <v>14</v>
      </c>
      <c r="B30" s="18" t="s">
        <v>6</v>
      </c>
      <c r="C30" s="10" t="s">
        <v>40</v>
      </c>
      <c r="D30" s="7">
        <v>1788.1189999999999</v>
      </c>
      <c r="E30" s="7">
        <v>1788.1189999999999</v>
      </c>
      <c r="F30" s="7"/>
    </row>
    <row r="31" spans="1:11" x14ac:dyDescent="0.2">
      <c r="A31" s="17" t="s">
        <v>15</v>
      </c>
      <c r="B31" s="17" t="s">
        <v>19</v>
      </c>
      <c r="C31" s="11" t="s">
        <v>41</v>
      </c>
      <c r="D31" s="5">
        <v>81093.000999999989</v>
      </c>
      <c r="E31" s="5">
        <v>11559.400999999983</v>
      </c>
      <c r="F31" s="5">
        <v>69533.600000000006</v>
      </c>
    </row>
    <row r="32" spans="1:11" outlineLevel="1" x14ac:dyDescent="0.2">
      <c r="A32" s="18" t="s">
        <v>15</v>
      </c>
      <c r="B32" s="18" t="s">
        <v>3</v>
      </c>
      <c r="C32" s="10" t="s">
        <v>42</v>
      </c>
      <c r="D32" s="7">
        <v>9677.7000000000007</v>
      </c>
      <c r="E32" s="7">
        <v>9677.7000000000007</v>
      </c>
      <c r="F32" s="7"/>
    </row>
    <row r="33" spans="1:10" outlineLevel="1" x14ac:dyDescent="0.2">
      <c r="A33" s="18" t="s">
        <v>15</v>
      </c>
      <c r="B33" s="18" t="s">
        <v>5</v>
      </c>
      <c r="C33" s="10" t="s">
        <v>43</v>
      </c>
      <c r="D33" s="7">
        <v>43981.701000000001</v>
      </c>
      <c r="E33" s="7">
        <v>1881.7010000000009</v>
      </c>
      <c r="F33" s="7">
        <v>42100</v>
      </c>
    </row>
    <row r="34" spans="1:10" outlineLevel="1" x14ac:dyDescent="0.2">
      <c r="A34" s="18" t="s">
        <v>15</v>
      </c>
      <c r="B34" s="18" t="s">
        <v>6</v>
      </c>
      <c r="C34" s="10" t="s">
        <v>44</v>
      </c>
      <c r="D34" s="7">
        <v>27433.599999999999</v>
      </c>
      <c r="E34" s="7">
        <v>0</v>
      </c>
      <c r="F34" s="7">
        <v>27433.599999999999</v>
      </c>
    </row>
    <row r="35" spans="1:10" x14ac:dyDescent="0.2">
      <c r="A35" s="17" t="s">
        <v>9</v>
      </c>
      <c r="B35" s="17" t="s">
        <v>19</v>
      </c>
      <c r="C35" s="11" t="s">
        <v>45</v>
      </c>
      <c r="D35" s="5">
        <v>2023.4</v>
      </c>
      <c r="E35" s="5">
        <v>2023.4</v>
      </c>
      <c r="F35" s="5">
        <v>0</v>
      </c>
    </row>
    <row r="36" spans="1:10" outlineLevel="1" x14ac:dyDescent="0.2">
      <c r="A36" s="18" t="s">
        <v>9</v>
      </c>
      <c r="B36" s="18" t="s">
        <v>3</v>
      </c>
      <c r="C36" s="10" t="s">
        <v>46</v>
      </c>
      <c r="D36" s="7">
        <v>2023.4</v>
      </c>
      <c r="E36" s="7">
        <v>2023.4</v>
      </c>
      <c r="F36" s="7"/>
    </row>
    <row r="37" spans="1:10" x14ac:dyDescent="0.2">
      <c r="A37" s="17" t="s">
        <v>12</v>
      </c>
      <c r="B37" s="17" t="s">
        <v>19</v>
      </c>
      <c r="C37" s="11" t="s">
        <v>47</v>
      </c>
      <c r="D37" s="5">
        <v>2210</v>
      </c>
      <c r="E37" s="5">
        <v>2210</v>
      </c>
      <c r="F37" s="5">
        <v>0</v>
      </c>
    </row>
    <row r="38" spans="1:10" outlineLevel="1" x14ac:dyDescent="0.2">
      <c r="A38" s="18" t="s">
        <v>12</v>
      </c>
      <c r="B38" s="18" t="s">
        <v>4</v>
      </c>
      <c r="C38" s="10" t="s">
        <v>48</v>
      </c>
      <c r="D38" s="7">
        <v>2160</v>
      </c>
      <c r="E38" s="7">
        <v>2160</v>
      </c>
      <c r="F38" s="7"/>
    </row>
    <row r="39" spans="1:10" ht="25.5" outlineLevel="1" x14ac:dyDescent="0.2">
      <c r="A39" s="18" t="s">
        <v>12</v>
      </c>
      <c r="B39" s="18" t="s">
        <v>6</v>
      </c>
      <c r="C39" s="10" t="s">
        <v>49</v>
      </c>
      <c r="D39" s="7">
        <v>50</v>
      </c>
      <c r="E39" s="7">
        <v>50</v>
      </c>
      <c r="F39" s="7"/>
      <c r="I39" t="s">
        <v>67</v>
      </c>
    </row>
    <row r="40" spans="1:10" ht="38.25" x14ac:dyDescent="0.2">
      <c r="A40" s="17" t="s">
        <v>10</v>
      </c>
      <c r="B40" s="17" t="s">
        <v>19</v>
      </c>
      <c r="C40" s="11" t="s">
        <v>50</v>
      </c>
      <c r="D40" s="5">
        <v>0</v>
      </c>
      <c r="E40" s="5">
        <v>0</v>
      </c>
      <c r="F40" s="5">
        <v>0</v>
      </c>
      <c r="I40" t="s">
        <v>53</v>
      </c>
      <c r="J40" t="s">
        <v>53</v>
      </c>
    </row>
    <row r="41" spans="1:10" ht="25.5" outlineLevel="1" x14ac:dyDescent="0.2">
      <c r="A41" s="18" t="s">
        <v>10</v>
      </c>
      <c r="B41" s="18" t="s">
        <v>3</v>
      </c>
      <c r="C41" s="10" t="s">
        <v>51</v>
      </c>
      <c r="D41" s="7"/>
      <c r="E41" s="7">
        <v>0</v>
      </c>
      <c r="F41" s="7"/>
    </row>
    <row r="42" spans="1:10" x14ac:dyDescent="0.2">
      <c r="A42" s="19"/>
      <c r="B42" s="19"/>
      <c r="C42" s="12" t="s">
        <v>52</v>
      </c>
      <c r="D42" s="8">
        <v>686342.71400000004</v>
      </c>
      <c r="E42" s="5">
        <v>242473.21399999998</v>
      </c>
      <c r="F42" s="8">
        <v>443869.5</v>
      </c>
    </row>
    <row r="43" spans="1:10" ht="43.15" customHeight="1" x14ac:dyDescent="0.2">
      <c r="A43" s="16"/>
      <c r="D43" s="30"/>
      <c r="E43" s="14"/>
    </row>
    <row r="44" spans="1:10" ht="43.15" customHeight="1" x14ac:dyDescent="0.2">
      <c r="A44" s="16"/>
    </row>
  </sheetData>
  <mergeCells count="5">
    <mergeCell ref="C2:F2"/>
    <mergeCell ref="B3:F3"/>
    <mergeCell ref="C4:F4"/>
    <mergeCell ref="A5:F5"/>
    <mergeCell ref="A6:F6"/>
  </mergeCells>
  <pageMargins left="1.0629921259842521" right="0.11811023622047245" top="0.19685039370078741" bottom="0.23622047244094491" header="0.15748031496062992" footer="0.1574803149606299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9</vt:i4>
      </vt:variant>
    </vt:vector>
  </HeadingPairs>
  <TitlesOfParts>
    <vt:vector size="12" baseType="lpstr">
      <vt:lpstr>Приложение 10</vt:lpstr>
      <vt:lpstr>Приложение 11</vt:lpstr>
      <vt:lpstr>Приложение 12</vt:lpstr>
      <vt:lpstr>'Приложение 10'!APPT</vt:lpstr>
      <vt:lpstr>'Приложение 11'!APPT</vt:lpstr>
      <vt:lpstr>'Приложение 12'!APPT</vt:lpstr>
      <vt:lpstr>'Приложение 10'!SIGN</vt:lpstr>
      <vt:lpstr>'Приложение 11'!SIGN</vt:lpstr>
      <vt:lpstr>'Приложение 12'!SIGN</vt:lpstr>
      <vt:lpstr>'Приложение 10'!Область_печати</vt:lpstr>
      <vt:lpstr>'Приложение 11'!Область_печати</vt:lpstr>
      <vt:lpstr>'Приложение 12'!Область_печати</vt:lpstr>
    </vt:vector>
  </TitlesOfParts>
  <Company>BSS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Arseniy Gshyan</dc:creator>
  <cp:lastModifiedBy>Виктория А. Кудинова</cp:lastModifiedBy>
  <cp:lastPrinted>2014-12-19T13:48:07Z</cp:lastPrinted>
  <dcterms:created xsi:type="dcterms:W3CDTF">2002-03-11T10:22:12Z</dcterms:created>
  <dcterms:modified xsi:type="dcterms:W3CDTF">2014-12-19T13:50:53Z</dcterms:modified>
</cp:coreProperties>
</file>